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Z:\Desktop\"/>
    </mc:Choice>
  </mc:AlternateContent>
  <xr:revisionPtr revIDLastSave="0" documentId="8_{4032DF79-0F68-49AE-B27B-209895AC7135}" xr6:coauthVersionLast="47" xr6:coauthVersionMax="47" xr10:uidLastSave="{00000000-0000-0000-0000-000000000000}"/>
  <bookViews>
    <workbookView xWindow="28680" yWindow="-120" windowWidth="29040" windowHeight="15720" tabRatio="80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C34" i="10"/>
  <c r="C35" i="10" s="1"/>
  <c r="U34" i="10" s="1"/>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W34" i="10" l="1"/>
  <c r="BW35" i="10" s="1"/>
  <c r="BW36" i="10" s="1"/>
  <c r="BW37" i="10" s="1"/>
  <c r="BW38" i="10" s="1"/>
  <c r="CO34" i="10" l="1"/>
  <c r="CO35" i="10" s="1"/>
  <c r="CO36" i="10" s="1"/>
  <c r="CO37" i="10" s="1"/>
</calcChain>
</file>

<file path=xl/sharedStrings.xml><?xml version="1.0" encoding="utf-8"?>
<sst xmlns="http://schemas.openxmlformats.org/spreadsheetml/2006/main" count="1130" uniqueCount="567">
  <si>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</si>
  <si>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</si>
  <si>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</si>
  <si>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</si>
  <si>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</si>
  <si>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</si>
  <si>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</si>
  <si>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</si>
  <si>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</si>
  <si>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</si>
  <si>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</si>
  <si>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</si>
  <si>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</si>
  <si>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</si>
  <si>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</si>
  <si>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</si>
  <si>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</si>
  <si>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</si>
  <si>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</si>
  <si>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</si>
  <si>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</si>
  <si>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</si>
  <si>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</si>
  <si>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</si>
  <si>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</si>
  <si>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</si>
  <si>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</si>
  <si>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</si>
  <si>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</si>
  <si>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</si>
  <si>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</si>
  <si>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</si>
  <si>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</si>
  <si>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</si>
  <si>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</si>
  <si>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</si>
  <si>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</si>
  <si>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</si>
  <si>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</si>
  <si>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</si>
  <si>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</si>
  <si>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</si>
  <si>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</si>
  <si>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</si>
  <si>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</si>
  <si>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</si>
  <si>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</si>
  <si>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</si>
  <si>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</si>
  <si>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</si>
  <si>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</si>
  <si>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</si>
  <si>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</si>
  <si>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</si>
  <si>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</si>
  <si>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</si>
  <si>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</si>
  <si>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</si>
  <si>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</si>
  <si>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</si>
  <si>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</si>
  <si>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</si>
  <si>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</si>
  <si>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</si>
  <si>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</si>
  <si>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</si>
  <si>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</si>
  <si>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</si>
  <si>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</si>
  <si>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</si>
  <si>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</si>
  <si>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</si>
  <si>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</si>
  <si>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</si>
  <si>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</si>
  <si>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</si>
  <si>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</si>
  <si>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</si>
  <si>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</si>
  <si>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</si>
  <si>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</si>
  <si>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</si>
  <si>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</si>
  <si>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</si>
  <si>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</si>
  <si>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</si>
  <si>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</si>
  <si>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</si>
  <si>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</si>
  <si>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</si>
  <si>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</si>
  <si>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</si>
  <si>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</si>
  <si>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</si>
  <si>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</si>
  <si>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</si>
  <si>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</si>
  <si>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</si>
  <si>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</si>
  <si>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</si>
  <si>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</si>
  <si>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</si>
  <si>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</si>
  <si>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</si>
  <si>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</si>
  <si>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</si>
  <si>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</si>
  <si>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</si>
  <si>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</si>
  <si>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</si>
  <si>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</si>
  <si>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</si>
  <si>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</si>
  <si>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</si>
  <si>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</si>
  <si>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</si>
  <si>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</si>
  <si>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</si>
  <si>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</si>
  <si>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</si>
  <si>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</si>
  <si>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</si>
  <si>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</si>
  <si>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</si>
  <si>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</si>
  <si>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</si>
  <si>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</si>
  <si>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</si>
  <si>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</si>
  <si>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</si>
  <si>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</si>
  <si>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</si>
  <si>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</si>
  <si>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</si>
  <si>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</si>
  <si>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</si>
  <si>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</si>
  <si>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</si>
  <si>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</si>
  <si>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</si>
  <si>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</si>
  <si>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</si>
  <si>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</si>
  <si>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</si>
  <si>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</si>
  <si>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</si>
  <si>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</si>
  <si>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</si>
  <si>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</si>
  <si>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</si>
  <si>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</si>
  <si>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</si>
  <si>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</si>
  <si>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</si>
  <si>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</si>
  <si>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</si>
  <si>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</si>
  <si>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</si>
  <si>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</si>
  <si>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</si>
  <si>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</si>
  <si>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</si>
  <si>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</si>
  <si>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</si>
  <si>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</si>
  <si>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</si>
  <si>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</si>
  <si>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</si>
  <si>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</si>
  <si>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</si>
  <si>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</si>
  <si>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</si>
  <si>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</si>
  <si>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</si>
  <si>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</si>
  <si>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</si>
  <si>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</si>
  <si>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</si>
  <si>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</si>
  <si>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</si>
  <si>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</si>
  <si>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</si>
  <si>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</si>
  <si>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</si>
  <si>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</si>
  <si>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</si>
  <si>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</si>
  <si>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</si>
  <si>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</si>
  <si>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</si>
  <si>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</si>
  <si>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</si>
  <si>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</si>
  <si>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</si>
  <si>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</si>
  <si>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</si>
  <si>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</si>
  <si>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</si>
  <si>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</si>
  <si>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</si>
  <si>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</si>
  <si>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</si>
  <si>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</si>
  <si>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鳥取県八頭町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</si>
  <si>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</si>
  <si>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</si>
  <si>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</si>
  <si>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</si>
  <si>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</si>
  <si>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</si>
  <si>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</si>
  <si>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</si>
  <si>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</si>
  <si>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</si>
  <si>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</si>
  <si>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</si>
  <si>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</si>
  <si>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</si>
  <si>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</si>
  <si>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</si>
  <si>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</si>
  <si>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</si>
  <si>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</si>
  <si>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</si>
  <si>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</si>
  <si>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</si>
  <si>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</si>
  <si>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</si>
  <si>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</si>
  <si>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</si>
  <si>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</si>
  <si>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</si>
  <si>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</si>
  <si>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</si>
  <si>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</si>
  <si>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</si>
  <si>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</si>
  <si>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</si>
  <si>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</si>
  <si>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</si>
  <si>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</si>
  <si>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</si>
  <si>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</si>
  <si>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</si>
  <si>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</si>
  <si>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</si>
  <si>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</si>
  <si>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</si>
  <si>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</si>
  <si>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</si>
  <si>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</si>
  <si>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</si>
  <si>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</si>
  <si>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</si>
  <si>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</si>
  <si>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</si>
  <si>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</si>
  <si>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</si>
  <si>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</si>
  <si>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</si>
  <si>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</si>
  <si>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</si>
  <si>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</si>
  <si>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</si>
  <si>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</si>
  <si>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</si>
  <si>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</si>
  <si>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</si>
  <si>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</si>
  <si>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</si>
  <si>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</si>
  <si>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</si>
  <si>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</si>
  <si>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</si>
  <si>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</si>
  <si>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</si>
  <si>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</si>
  <si>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</si>
  <si>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</si>
  <si>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</si>
  <si>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</si>
  <si>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</si>
  <si>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</si>
  <si>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</si>
  <si>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</si>
  <si>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</si>
  <si>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</si>
  <si>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</si>
  <si>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</si>
  <si>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</si>
  <si>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</si>
  <si>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</si>
  <si>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</si>
  <si>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</si>
  <si>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</si>
  <si>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</si>
  <si>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</si>
  <si>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</si>
  <si>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</si>
  <si>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</si>
  <si>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</si>
  <si>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</si>
  <si>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</si>
  <si>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</si>
  <si>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</si>
  <si>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</si>
  <si>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</si>
  <si>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</si>
  <si>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</si>
  <si>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</si>
  <si>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</si>
  <si>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</si>
  <si>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</si>
  <si>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</si>
  <si>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</si>
  <si>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</si>
  <si>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</si>
  <si>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</si>
  <si>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</si>
  <si>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</si>
  <si>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</si>
  <si>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</si>
  <si>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</si>
  <si>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</si>
  <si>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</si>
  <si>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</si>
  <si>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</si>
  <si>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</si>
  <si>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</si>
  <si>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</si>
  <si>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</si>
  <si>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</si>
  <si>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</si>
  <si>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</si>
  <si>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</si>
  <si>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</si>
  <si>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</si>
  <si>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</si>
  <si>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</si>
  <si>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</si>
  <si>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</si>
  <si>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</si>
  <si>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</si>
  <si>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</si>
  <si>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</si>
  <si>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</si>
  <si>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</si>
  <si>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</si>
  <si>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</si>
  <si>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</si>
  <si>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</si>
  <si>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</si>
  <si>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</si>
  <si>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</si>
  <si>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鳥取県八頭町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</si>
  <si>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</si>
  <si>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</si>
  <si>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</si>
  <si>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</si>
  <si>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</si>
  <si>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</si>
  <si>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</si>
  <si>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</si>
  <si>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</si>
  <si>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</si>
  <si>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</si>
  <si>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</si>
  <si>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</si>
  <si>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</si>
  <si>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</si>
  <si>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</si>
  <si>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</si>
  <si>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</si>
  <si>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</si>
  <si>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</si>
  <si>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</si>
  <si>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</si>
  <si>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</si>
  <si>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</si>
  <si>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</si>
  <si>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</si>
  <si>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</si>
  <si>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</si>
  <si>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</si>
  <si>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</si>
  <si>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</si>
  <si>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</si>
  <si>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</si>
  <si>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</si>
  <si>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</si>
  <si>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</si>
  <si>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</si>
  <si>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法適用企業</t>
    <phoneticPr fontId="5"/>
  </si>
  <si>
    <t>下水道等事業会計</t>
    <phoneticPr fontId="5"/>
  </si>
  <si>
    <t>宅地造成特別会計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</si>
  <si>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</si>
  <si>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</si>
  <si>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</si>
  <si>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</si>
  <si>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</si>
  <si>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</si>
  <si>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</si>
  <si>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</si>
  <si>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</si>
  <si>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</si>
  <si>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</si>
  <si>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</si>
  <si>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</si>
  <si>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</si>
  <si>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</si>
  <si>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</si>
  <si>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</si>
  <si>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</si>
  <si>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</si>
  <si>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</si>
  <si>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</si>
  <si>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</si>
  <si>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</si>
  <si>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</si>
  <si>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</si>
  <si>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</si>
  <si>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</si>
  <si>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</si>
  <si>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</si>
  <si>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</si>
  <si>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</si>
  <si>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</si>
  <si>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</si>
  <si>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</si>
  <si>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</si>
  <si>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</si>
  <si>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</si>
  <si>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</si>
  <si>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</si>
  <si>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</si>
  <si>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</si>
  <si>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</si>
  <si>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</si>
  <si>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</si>
  <si>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</si>
  <si>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</si>
  <si>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</si>
  <si>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</si>
  <si>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</si>
  <si>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</si>
  <si>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</si>
  <si>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</si>
  <si>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</si>
  <si>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</si>
  <si>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</si>
  <si>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</si>
  <si>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</si>
  <si>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</si>
  <si>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</si>
  <si>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</si>
  <si>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</si>
  <si>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</si>
  <si>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</si>
  <si>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</si>
  <si>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</si>
  <si>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</si>
  <si>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</si>
  <si>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</si>
  <si>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</si>
  <si>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</si>
  <si>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</si>
  <si>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</si>
  <si>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</si>
  <si>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</si>
  <si>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</si>
  <si>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</si>
  <si>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</si>
  <si>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</si>
  <si>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</si>
  <si>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</si>
  <si>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</si>
  <si>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</si>
  <si>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</si>
  <si>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</si>
  <si>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</si>
  <si>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</si>
  <si>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</si>
  <si>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</si>
  <si>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</si>
  <si>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</si>
  <si>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</si>
  <si>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</si>
  <si>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</si>
  <si>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</si>
  <si>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</si>
  <si>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</si>
  <si>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</si>
  <si>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</si>
  <si>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</si>
  <si>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</si>
  <si>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</si>
  <si>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</si>
  <si>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</si>
  <si>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</si>
  <si>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</si>
  <si>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</si>
  <si>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</si>
  <si>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</si>
  <si>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</si>
  <si>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</si>
  <si>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</si>
  <si>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</si>
  <si>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</si>
  <si>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</si>
  <si>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</si>
  <si>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</si>
  <si>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</si>
  <si>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</si>
  <si>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</si>
  <si>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</si>
  <si>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</si>
  <si>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</si>
  <si>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</si>
  <si>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</si>
  <si>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</si>
  <si>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</si>
  <si>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</si>
  <si>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</si>
  <si>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</si>
  <si>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</si>
  <si>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</si>
  <si>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</si>
  <si>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</si>
  <si>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</si>
  <si>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</si>
  <si>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</si>
  <si>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</si>
  <si>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</si>
  <si>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 2.16</t>
  </si>
  <si>
    <t>▲ 1.37</t>
  </si>
  <si>
    <t>一般会計</t>
  </si>
  <si>
    <t>介護保険特別会計</t>
  </si>
  <si>
    <t>下水道等事業会計</t>
  </si>
  <si>
    <t>簡易水道特別会計</t>
  </si>
  <si>
    <t>国民健康保険特別会計</t>
  </si>
  <si>
    <t>墓地事業特別会計</t>
  </si>
  <si>
    <t>後期高齢者医療特別会計</t>
  </si>
  <si>
    <t>宅地造成特別会計</t>
  </si>
  <si>
    <t>その他会計（赤字）</t>
  </si>
  <si>
    <t>その他会計（黒字）</t>
  </si>
  <si>
    <t>R02</t>
    <phoneticPr fontId="5"/>
  </si>
  <si>
    <t>R03</t>
    <phoneticPr fontId="5"/>
  </si>
  <si>
    <t>R04</t>
    <phoneticPr fontId="5"/>
  </si>
  <si>
    <t>R05</t>
    <phoneticPr fontId="5"/>
  </si>
  <si>
    <t>R06</t>
    <phoneticPr fontId="5"/>
  </si>
  <si>
    <t>鳥取県東部広域行政管理組合（一般会計）</t>
    <rPh sb="0" eb="3">
      <t>トットリケン</t>
    </rPh>
    <rPh sb="3" eb="5">
      <t>トウブ</t>
    </rPh>
    <rPh sb="5" eb="7">
      <t>コウイキ</t>
    </rPh>
    <rPh sb="7" eb="9">
      <t>ギョウセイ</t>
    </rPh>
    <rPh sb="9" eb="11">
      <t>カンリ</t>
    </rPh>
    <rPh sb="11" eb="13">
      <t>クミアイ</t>
    </rPh>
    <rPh sb="14" eb="16">
      <t>イッパン</t>
    </rPh>
    <rPh sb="16" eb="18">
      <t>カイケイ</t>
    </rPh>
    <phoneticPr fontId="2"/>
  </si>
  <si>
    <t>鳥取県東部広域行政管理組合（因幡ふるさと振興事業費特別会計）</t>
    <rPh sb="0" eb="3">
      <t>トットリケン</t>
    </rPh>
    <rPh sb="3" eb="5">
      <t>トウブ</t>
    </rPh>
    <rPh sb="5" eb="7">
      <t>コウイキ</t>
    </rPh>
    <rPh sb="7" eb="9">
      <t>ギョウセイ</t>
    </rPh>
    <rPh sb="9" eb="11">
      <t>カンリ</t>
    </rPh>
    <rPh sb="11" eb="13">
      <t>クミアイ</t>
    </rPh>
    <rPh sb="14" eb="16">
      <t>イナバ</t>
    </rPh>
    <rPh sb="20" eb="22">
      <t>シンコウ</t>
    </rPh>
    <rPh sb="22" eb="24">
      <t>ジギョウ</t>
    </rPh>
    <rPh sb="24" eb="25">
      <t>ヒ</t>
    </rPh>
    <rPh sb="25" eb="27">
      <t>トクベツ</t>
    </rPh>
    <rPh sb="27" eb="29">
      <t>カイケイ</t>
    </rPh>
    <phoneticPr fontId="2"/>
  </si>
  <si>
    <t>鳥取県後期高齢者医療広域連合（一般会計）</t>
    <rPh sb="0" eb="3">
      <t>トットリケン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</si>
  <si>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鳥取県後期高齢者医療広域連合（特別会計）</t>
    <rPh sb="0" eb="3">
      <t>トットリケン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</si>
  <si>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鳥取県町村総合事務組合</t>
    <rPh sb="0" eb="3">
      <t>トットリケン</t>
    </rPh>
    <rPh sb="3" eb="5">
      <t>チョウソン</t>
    </rPh>
    <rPh sb="5" eb="7">
      <t>ソウゴウ</t>
    </rPh>
    <rPh sb="7" eb="9">
      <t>ジム</t>
    </rPh>
    <rPh sb="9" eb="11">
      <t>クミアイ</t>
    </rPh>
    <phoneticPr fontId="2"/>
  </si>
  <si>
    <t>(一財)八頭町農業公社</t>
    <rPh sb="1" eb="2">
      <t>イチ</t>
    </rPh>
    <rPh sb="2" eb="3">
      <t>ザイ</t>
    </rPh>
    <rPh sb="4" eb="7">
      <t>ヤズチョウ</t>
    </rPh>
    <rPh sb="7" eb="9">
      <t>ノウギョウ</t>
    </rPh>
    <rPh sb="9" eb="11">
      <t>コウシャ</t>
    </rPh>
    <phoneticPr fontId="2"/>
  </si>
  <si>
    <t>八東地域振興(株)</t>
    <rPh sb="0" eb="2">
      <t>ハットウ</t>
    </rPh>
    <rPh sb="2" eb="4">
      <t>チイキ</t>
    </rPh>
    <rPh sb="4" eb="6">
      <t>シンコウ</t>
    </rPh>
    <phoneticPr fontId="2"/>
  </si>
  <si>
    <t>八頭町土地開発公社</t>
    <rPh sb="0" eb="3">
      <t>ヤズチョウ</t>
    </rPh>
    <rPh sb="3" eb="5">
      <t>トチ</t>
    </rPh>
    <rPh sb="5" eb="7">
      <t>カイハツ</t>
    </rPh>
    <rPh sb="7" eb="9">
      <t>コウシャ</t>
    </rPh>
    <phoneticPr fontId="2"/>
  </si>
  <si>
    <t>若桜鉄道(株)</t>
    <rPh sb="0" eb="2">
      <t>ワカサ</t>
    </rPh>
    <rPh sb="2" eb="4">
      <t>テツドウ</t>
    </rPh>
    <phoneticPr fontId="2"/>
  </si>
  <si>
    <t>-</t>
    <phoneticPr fontId="2"/>
  </si>
  <si>
    <t>-</t>
    <phoneticPr fontId="2"/>
  </si>
  <si>
    <t>　まちづくり基金</t>
    <rPh sb="6" eb="8">
      <t>キキン</t>
    </rPh>
    <phoneticPr fontId="11"/>
  </si>
  <si>
    <t>　ふるさと活性化基金</t>
    <rPh sb="5" eb="7">
      <t>カッセイ</t>
    </rPh>
    <rPh sb="7" eb="8">
      <t>カ</t>
    </rPh>
    <rPh sb="8" eb="10">
      <t>キキン</t>
    </rPh>
    <phoneticPr fontId="11"/>
  </si>
  <si>
    <t>　過疎地域活性化基金</t>
    <rPh sb="1" eb="3">
      <t>カソ</t>
    </rPh>
    <rPh sb="3" eb="5">
      <t>チイキ</t>
    </rPh>
    <rPh sb="5" eb="8">
      <t>カッセイカ</t>
    </rPh>
    <rPh sb="8" eb="10">
      <t>キキン</t>
    </rPh>
    <phoneticPr fontId="11"/>
  </si>
  <si>
    <t>　森林環境譲与税基金</t>
  </si>
  <si>
    <t>　新型コロナウイルス感染症対応利子補給基金</t>
    <rPh sb="1" eb="3">
      <t>シンガタ</t>
    </rPh>
    <rPh sb="10" eb="13">
      <t>カンセンショウ</t>
    </rPh>
    <rPh sb="13" eb="19">
      <t>タイオウリシホキュウ</t>
    </rPh>
    <rPh sb="19" eb="21">
      <t>キキン</t>
    </rPh>
    <phoneticPr fontId="12"/>
  </si>
  <si>
    <t>簡易水道事業会計</t>
    <rPh sb="4" eb="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</si>
</sst>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EA33-4D12-A756-C3AA36A2A9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85450</c:v>
                </c:pt>
                <c:pt idx="1">
                  <c:v>117179</c:v>
                </c:pt>
                <c:pt idx="2">
                  <c:v>104198</c:v>
                </c:pt>
                <c:pt idx="3">
                  <c:v>111259</c:v>
                </c:pt>
                <c:pt idx="4">
                  <c:v>92600</c:v>
                </c:pt>
              </c:numCache>
            </c:numRef>
          </c:val>
          <c:smooth val="0"/>
          <c:extLst>
            <c:ext xmlns:c16="http://schemas.microsoft.com/office/drawing/2014/chart" uri="{C3380CC4-5D6E-409C-BE32-E72D297353CC}">
              <c16:uniqueId val="{00000001-EA33-4D12-A756-C3AA36A2A9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10.42</c:v>
                </c:pt>
                <c:pt idx="1">
                  <c:v>13.96</c:v>
                </c:pt>
                <c:pt idx="2">
                  <c:v>13.91</c:v>
                </c:pt>
                <c:pt idx="3">
                  <c:v>13.12</c:v>
                </c:pt>
                <c:pt idx="4">
                  <c:v>11.56</c:v>
                </c:pt>
              </c:numCache>
            </c:numRef>
          </c:val>
          <c:extLst>
            <c:ext xmlns:c16="http://schemas.microsoft.com/office/drawing/2014/chart" uri="{C3380CC4-5D6E-409C-BE32-E72D297353CC}">
              <c16:uniqueId val="{00000000-4A02-41F7-BB58-AEAB9A3A04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48.78</c:v>
                </c:pt>
                <c:pt idx="1">
                  <c:v>46.87</c:v>
                </c:pt>
                <c:pt idx="2">
                  <c:v>47.76</c:v>
                </c:pt>
                <c:pt idx="3">
                  <c:v>46.21</c:v>
                </c:pt>
                <c:pt idx="4">
                  <c:v>45.72</c:v>
                </c:pt>
              </c:numCache>
            </c:numRef>
          </c:val>
          <c:extLst>
            <c:ext xmlns:c16="http://schemas.microsoft.com/office/drawing/2014/chart" uri="{C3380CC4-5D6E-409C-BE32-E72D297353CC}">
              <c16:uniqueId val="{00000001-4A02-41F7-BB58-AEAB9A3A04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4</c:v>
                </c:pt>
                <c:pt idx="2">
                  <c:v>-0.27</c:v>
                </c:pt>
                <c:pt idx="3">
                  <c:v>-2.16</c:v>
                </c:pt>
                <c:pt idx="4">
                  <c:v>-1.37</c:v>
                </c:pt>
              </c:numCache>
            </c:numRef>
          </c:val>
          <c:smooth val="0"/>
          <c:extLst>
            <c:ext xmlns:c16="http://schemas.microsoft.com/office/drawing/2014/chart" uri="{C3380CC4-5D6E-409C-BE32-E72D297353CC}">
              <c16:uniqueId val="{00000002-4A02-41F7-BB58-AEAB9A3A04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0.99</c:v>
                </c:pt>
                <c:pt idx="2">
                  <c:v>#N/A</c:v>
                </c:pt>
                <c:pt idx="3">
                  <c:v>0.99</c:v>
                </c:pt>
                <c:pt idx="4">
                  <c:v>#N/A</c:v>
                </c:pt>
                <c:pt idx="5">
                  <c:v>1.06</c:v>
                </c:pt>
                <c:pt idx="6">
                  <c:v>#N/A</c:v>
                </c:pt>
                <c:pt idx="7">
                  <c:v>1.5</c:v>
                </c:pt>
                <c:pt idx="8">
                  <c:v>0</c:v>
                </c:pt>
                <c:pt idx="9">
                  <c:v>0</c:v>
                </c:pt>
              </c:numCache>
            </c:numRef>
          </c:val>
          <c:extLst>
            <c:ext xmlns:c16="http://schemas.microsoft.com/office/drawing/2014/chart" uri="{C3380CC4-5D6E-409C-BE32-E72D297353CC}">
              <c16:uniqueId val="{00000000-4ADB-4B8E-9A13-DEF5124E05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DB-4B8E-9A13-DEF5124E057E}"/>
            </c:ext>
          </c:extLst>
        </c:ser>
        <c:ser>
          <c:idx val="2"/>
          <c:order val="2"/>
          <c:tx>
            <c:strRef>
              <c:f>データシート!$A$29</c:f>
              <c:strCache>
                <c:ptCount val="1"/>
                <c:pt idx="0">
                  <c:v>宅地造成特別会計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ADB-4B8E-9A13-DEF5124E057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3-4ADB-4B8E-9A13-DEF5124E057E}"/>
            </c:ext>
          </c:extLst>
        </c:ser>
        <c:ser>
          <c:idx val="4"/>
          <c:order val="4"/>
          <c:tx>
            <c:strRef>
              <c:f>データシート!$A$31</c:f>
              <c:strCache>
                <c:ptCount val="1"/>
                <c:pt idx="0">
                  <c:v>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4ADB-4B8E-9A13-DEF5124E057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1.03</c:v>
                </c:pt>
                <c:pt idx="4">
                  <c:v>#N/A</c:v>
                </c:pt>
                <c:pt idx="5">
                  <c:v>0.95</c:v>
                </c:pt>
                <c:pt idx="6">
                  <c:v>#N/A</c:v>
                </c:pt>
                <c:pt idx="7">
                  <c:v>0.99</c:v>
                </c:pt>
                <c:pt idx="8">
                  <c:v>#N/A</c:v>
                </c:pt>
                <c:pt idx="9">
                  <c:v>0.99</c:v>
                </c:pt>
              </c:numCache>
            </c:numRef>
          </c:val>
          <c:extLst>
            <c:ext xmlns:c16="http://schemas.microsoft.com/office/drawing/2014/chart" uri="{C3380CC4-5D6E-409C-BE32-E72D297353CC}">
              <c16:uniqueId val="{00000005-4ADB-4B8E-9A13-DEF5124E057E}"/>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0.42</c:v>
                </c:pt>
                <c:pt idx="4">
                  <c:v>#N/A</c:v>
                </c:pt>
                <c:pt idx="5">
                  <c:v>0.56000000000000005</c:v>
                </c:pt>
                <c:pt idx="6">
                  <c:v>#N/A</c:v>
                </c:pt>
                <c:pt idx="7">
                  <c:v>0.55000000000000004</c:v>
                </c:pt>
                <c:pt idx="8">
                  <c:v>#N/A</c:v>
                </c:pt>
                <c:pt idx="9">
                  <c:v>1.2</c:v>
                </c:pt>
              </c:numCache>
            </c:numRef>
          </c:val>
          <c:extLst>
            <c:ext xmlns:c16="http://schemas.microsoft.com/office/drawing/2014/chart" uri="{C3380CC4-5D6E-409C-BE32-E72D297353CC}">
              <c16:uniqueId val="{00000006-4ADB-4B8E-9A13-DEF5124E057E}"/>
            </c:ext>
          </c:extLst>
        </c:ser>
        <c:ser>
          <c:idx val="7"/>
          <c:order val="7"/>
          <c:tx>
            <c:strRef>
              <c:f>データシート!$A$34</c:f>
              <c:strCache>
                <c:ptCount val="1"/>
                <c:pt idx="0">
                  <c:v>下水道等事業会計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1.79</c:v>
                </c:pt>
              </c:numCache>
            </c:numRef>
          </c:val>
          <c:extLst>
            <c:ext xmlns:c16="http://schemas.microsoft.com/office/drawing/2014/chart" uri="{C3380CC4-5D6E-409C-BE32-E72D297353CC}">
              <c16:uniqueId val="{00000007-4ADB-4B8E-9A13-DEF5124E057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2.04</c:v>
                </c:pt>
                <c:pt idx="2">
                  <c:v>#N/A</c:v>
                </c:pt>
                <c:pt idx="3">
                  <c:v>2.68</c:v>
                </c:pt>
                <c:pt idx="4">
                  <c:v>#N/A</c:v>
                </c:pt>
                <c:pt idx="5">
                  <c:v>5.94</c:v>
                </c:pt>
                <c:pt idx="6">
                  <c:v>#N/A</c:v>
                </c:pt>
                <c:pt idx="7">
                  <c:v>2.85</c:v>
                </c:pt>
                <c:pt idx="8">
                  <c:v>#N/A</c:v>
                </c:pt>
                <c:pt idx="9">
                  <c:v>2.8</c:v>
                </c:pt>
              </c:numCache>
            </c:numRef>
          </c:val>
          <c:extLst>
            <c:ext xmlns:c16="http://schemas.microsoft.com/office/drawing/2014/chart" uri="{C3380CC4-5D6E-409C-BE32-E72D297353CC}">
              <c16:uniqueId val="{00000008-4ADB-4B8E-9A13-DEF5124E05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10.38</c:v>
                </c:pt>
                <c:pt idx="2">
                  <c:v>#N/A</c:v>
                </c:pt>
                <c:pt idx="3">
                  <c:v>13.93</c:v>
                </c:pt>
                <c:pt idx="4">
                  <c:v>#N/A</c:v>
                </c:pt>
                <c:pt idx="5">
                  <c:v>13.9</c:v>
                </c:pt>
                <c:pt idx="6">
                  <c:v>#N/A</c:v>
                </c:pt>
                <c:pt idx="7">
                  <c:v>13.1</c:v>
                </c:pt>
                <c:pt idx="8">
                  <c:v>#N/A</c:v>
                </c:pt>
                <c:pt idx="9">
                  <c:v>11.53</c:v>
                </c:pt>
              </c:numCache>
            </c:numRef>
          </c:val>
          <c:extLst>
            <c:ext xmlns:c16="http://schemas.microsoft.com/office/drawing/2014/chart" uri="{C3380CC4-5D6E-409C-BE32-E72D297353CC}">
              <c16:uniqueId val="{00000009-4ADB-4B8E-9A13-DEF5124E05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1351</c:v>
                </c:pt>
                <c:pt idx="5">
                  <c:v>1322</c:v>
                </c:pt>
                <c:pt idx="8">
                  <c:v>1322</c:v>
                </c:pt>
                <c:pt idx="11">
                  <c:v>1345</c:v>
                </c:pt>
                <c:pt idx="14">
                  <c:v>1303</c:v>
                </c:pt>
              </c:numCache>
            </c:numRef>
          </c:val>
          <c:extLst>
            <c:ext xmlns:c16="http://schemas.microsoft.com/office/drawing/2014/chart" uri="{C3380CC4-5D6E-409C-BE32-E72D297353CC}">
              <c16:uniqueId val="{00000000-6D17-4786-881D-5509293756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17-4786-881D-5509293756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17-4786-881D-5509293756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16</c:v>
                </c:pt>
                <c:pt idx="6">
                  <c:v>23</c:v>
                </c:pt>
                <c:pt idx="9">
                  <c:v>15</c:v>
                </c:pt>
                <c:pt idx="12">
                  <c:v>18</c:v>
                </c:pt>
              </c:numCache>
            </c:numRef>
          </c:val>
          <c:extLst>
            <c:ext xmlns:c16="http://schemas.microsoft.com/office/drawing/2014/chart" uri="{C3380CC4-5D6E-409C-BE32-E72D297353CC}">
              <c16:uniqueId val="{00000003-6D17-4786-881D-5509293756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619</c:v>
                </c:pt>
                <c:pt idx="3">
                  <c:v>627</c:v>
                </c:pt>
                <c:pt idx="6">
                  <c:v>619</c:v>
                </c:pt>
                <c:pt idx="9">
                  <c:v>582</c:v>
                </c:pt>
                <c:pt idx="12">
                  <c:v>576</c:v>
                </c:pt>
              </c:numCache>
            </c:numRef>
          </c:val>
          <c:extLst>
            <c:ext xmlns:c16="http://schemas.microsoft.com/office/drawing/2014/chart" uri="{C3380CC4-5D6E-409C-BE32-E72D297353CC}">
              <c16:uniqueId val="{00000004-6D17-4786-881D-5509293756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17-4786-881D-5509293756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17-4786-881D-5509293756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1203</c:v>
                </c:pt>
                <c:pt idx="3">
                  <c:v>1189</c:v>
                </c:pt>
                <c:pt idx="6">
                  <c:v>1213</c:v>
                </c:pt>
                <c:pt idx="9">
                  <c:v>1289</c:v>
                </c:pt>
                <c:pt idx="12">
                  <c:v>1339</c:v>
                </c:pt>
              </c:numCache>
            </c:numRef>
          </c:val>
          <c:extLst>
            <c:ext xmlns:c16="http://schemas.microsoft.com/office/drawing/2014/chart" uri="{C3380CC4-5D6E-409C-BE32-E72D297353CC}">
              <c16:uniqueId val="{00000007-6D17-4786-881D-5509293756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488</c:v>
                </c:pt>
                <c:pt idx="2">
                  <c:v>#N/A</c:v>
                </c:pt>
                <c:pt idx="3">
                  <c:v>#N/A</c:v>
                </c:pt>
                <c:pt idx="4">
                  <c:v>510</c:v>
                </c:pt>
                <c:pt idx="5">
                  <c:v>#N/A</c:v>
                </c:pt>
                <c:pt idx="6">
                  <c:v>#N/A</c:v>
                </c:pt>
                <c:pt idx="7">
                  <c:v>533</c:v>
                </c:pt>
                <c:pt idx="8">
                  <c:v>#N/A</c:v>
                </c:pt>
                <c:pt idx="9">
                  <c:v>#N/A</c:v>
                </c:pt>
                <c:pt idx="10">
                  <c:v>541</c:v>
                </c:pt>
                <c:pt idx="11">
                  <c:v>#N/A</c:v>
                </c:pt>
                <c:pt idx="12">
                  <c:v>#N/A</c:v>
                </c:pt>
                <c:pt idx="13">
                  <c:v>630</c:v>
                </c:pt>
                <c:pt idx="14">
                  <c:v>#N/A</c:v>
                </c:pt>
              </c:numCache>
            </c:numRef>
          </c:val>
          <c:smooth val="0"/>
          <c:extLst>
            <c:ext xmlns:c16="http://schemas.microsoft.com/office/drawing/2014/chart" uri="{C3380CC4-5D6E-409C-BE32-E72D297353CC}">
              <c16:uniqueId val="{00000008-6D17-4786-881D-5509293756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12390</c:v>
                </c:pt>
                <c:pt idx="5">
                  <c:v>12452</c:v>
                </c:pt>
                <c:pt idx="8">
                  <c:v>12112</c:v>
                </c:pt>
                <c:pt idx="11">
                  <c:v>11833</c:v>
                </c:pt>
                <c:pt idx="14">
                  <c:v>11513</c:v>
                </c:pt>
              </c:numCache>
            </c:numRef>
          </c:val>
          <c:extLst>
            <c:ext xmlns:c16="http://schemas.microsoft.com/office/drawing/2014/chart" uri="{C3380CC4-5D6E-409C-BE32-E72D297353CC}">
              <c16:uniqueId val="{00000000-0304-462F-B3B3-DE18F486E0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c:v>
                </c:pt>
                <c:pt idx="5">
                  <c:v>126</c:v>
                </c:pt>
                <c:pt idx="8">
                  <c:v>152</c:v>
                </c:pt>
                <c:pt idx="11">
                  <c:v>193</c:v>
                </c:pt>
                <c:pt idx="14">
                  <c:v>215</c:v>
                </c:pt>
              </c:numCache>
            </c:numRef>
          </c:val>
          <c:extLst>
            <c:ext xmlns:c16="http://schemas.microsoft.com/office/drawing/2014/chart" uri="{C3380CC4-5D6E-409C-BE32-E72D297353CC}">
              <c16:uniqueId val="{00000001-0304-462F-B3B3-DE18F486E0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4217</c:v>
                </c:pt>
                <c:pt idx="5">
                  <c:v>4289</c:v>
                </c:pt>
                <c:pt idx="8">
                  <c:v>4276</c:v>
                </c:pt>
                <c:pt idx="11">
                  <c:v>4208</c:v>
                </c:pt>
                <c:pt idx="14">
                  <c:v>4247</c:v>
                </c:pt>
              </c:numCache>
            </c:numRef>
          </c:val>
          <c:extLst>
            <c:ext xmlns:c16="http://schemas.microsoft.com/office/drawing/2014/chart" uri="{C3380CC4-5D6E-409C-BE32-E72D297353CC}">
              <c16:uniqueId val="{00000002-0304-462F-B3B3-DE18F486E0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04-462F-B3B3-DE18F486E0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04-462F-B3B3-DE18F486E0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04-462F-B3B3-DE18F486E0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728</c:v>
                </c:pt>
                <c:pt idx="3">
                  <c:v>739</c:v>
                </c:pt>
                <c:pt idx="6">
                  <c:v>774</c:v>
                </c:pt>
                <c:pt idx="9">
                  <c:v>794</c:v>
                </c:pt>
                <c:pt idx="12">
                  <c:v>816</c:v>
                </c:pt>
              </c:numCache>
            </c:numRef>
          </c:val>
          <c:extLst>
            <c:ext xmlns:c16="http://schemas.microsoft.com/office/drawing/2014/chart" uri="{C3380CC4-5D6E-409C-BE32-E72D297353CC}">
              <c16:uniqueId val="{00000006-0304-462F-B3B3-DE18F486E0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177</c:v>
                </c:pt>
                <c:pt idx="3">
                  <c:v>170</c:v>
                </c:pt>
                <c:pt idx="6">
                  <c:v>169</c:v>
                </c:pt>
                <c:pt idx="9">
                  <c:v>158</c:v>
                </c:pt>
                <c:pt idx="12">
                  <c:v>173</c:v>
                </c:pt>
              </c:numCache>
            </c:numRef>
          </c:val>
          <c:extLst>
            <c:ext xmlns:c16="http://schemas.microsoft.com/office/drawing/2014/chart" uri="{C3380CC4-5D6E-409C-BE32-E72D297353CC}">
              <c16:uniqueId val="{00000007-0304-462F-B3B3-DE18F486E0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4508</c:v>
                </c:pt>
                <c:pt idx="3">
                  <c:v>4194</c:v>
                </c:pt>
                <c:pt idx="6">
                  <c:v>3836</c:v>
                </c:pt>
                <c:pt idx="9">
                  <c:v>3351</c:v>
                </c:pt>
                <c:pt idx="12">
                  <c:v>3139</c:v>
                </c:pt>
              </c:numCache>
            </c:numRef>
          </c:val>
          <c:extLst>
            <c:ext xmlns:c16="http://schemas.microsoft.com/office/drawing/2014/chart" uri="{C3380CC4-5D6E-409C-BE32-E72D297353CC}">
              <c16:uniqueId val="{00000008-0304-462F-B3B3-DE18F486E0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04-462F-B3B3-DE18F486E0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12149</c:v>
                </c:pt>
                <c:pt idx="3">
                  <c:v>12901</c:v>
                </c:pt>
                <c:pt idx="6">
                  <c:v>12928</c:v>
                </c:pt>
                <c:pt idx="9">
                  <c:v>13097</c:v>
                </c:pt>
                <c:pt idx="12">
                  <c:v>12983</c:v>
                </c:pt>
              </c:numCache>
            </c:numRef>
          </c:val>
          <c:extLst>
            <c:ext xmlns:c16="http://schemas.microsoft.com/office/drawing/2014/chart" uri="{C3380CC4-5D6E-409C-BE32-E72D297353CC}">
              <c16:uniqueId val="{0000000A-0304-462F-B3B3-DE18F486E0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853</c:v>
                </c:pt>
                <c:pt idx="2">
                  <c:v>#N/A</c:v>
                </c:pt>
                <c:pt idx="3">
                  <c:v>#N/A</c:v>
                </c:pt>
                <c:pt idx="4">
                  <c:v>1137</c:v>
                </c:pt>
                <c:pt idx="5">
                  <c:v>#N/A</c:v>
                </c:pt>
                <c:pt idx="6">
                  <c:v>#N/A</c:v>
                </c:pt>
                <c:pt idx="7">
                  <c:v>1165</c:v>
                </c:pt>
                <c:pt idx="8">
                  <c:v>#N/A</c:v>
                </c:pt>
                <c:pt idx="9">
                  <c:v>#N/A</c:v>
                </c:pt>
                <c:pt idx="10">
                  <c:v>1165</c:v>
                </c:pt>
                <c:pt idx="11">
                  <c:v>#N/A</c:v>
                </c:pt>
                <c:pt idx="12">
                  <c:v>#N/A</c:v>
                </c:pt>
                <c:pt idx="13">
                  <c:v>1135</c:v>
                </c:pt>
                <c:pt idx="14">
                  <c:v>#N/A</c:v>
                </c:pt>
              </c:numCache>
            </c:numRef>
          </c:val>
          <c:smooth val="0"/>
          <c:extLst>
            <c:ext xmlns:c16="http://schemas.microsoft.com/office/drawing/2014/chart" uri="{C3380CC4-5D6E-409C-BE32-E72D297353CC}">
              <c16:uniqueId val="{0000000B-0304-462F-B3B3-DE18F486E0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3301</c:v>
                </c:pt>
                <c:pt idx="1">
                  <c:v>3203</c:v>
                </c:pt>
                <c:pt idx="2">
                  <c:v>3206</c:v>
                </c:pt>
              </c:numCache>
            </c:numRef>
          </c:val>
          <c:extLst>
            <c:ext xmlns:c16="http://schemas.microsoft.com/office/drawing/2014/chart" uri="{C3380CC4-5D6E-409C-BE32-E72D297353CC}">
              <c16:uniqueId val="{00000000-9758-413A-9955-FE53701754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970</c:v>
                </c:pt>
                <c:pt idx="1">
                  <c:v>999</c:v>
                </c:pt>
                <c:pt idx="2">
                  <c:v>1035</c:v>
                </c:pt>
              </c:numCache>
            </c:numRef>
          </c:val>
          <c:extLst>
            <c:ext xmlns:c16="http://schemas.microsoft.com/office/drawing/2014/chart" uri="{C3380CC4-5D6E-409C-BE32-E72D297353CC}">
              <c16:uniqueId val="{00000001-9758-413A-9955-FE53701754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2461</c:v>
                </c:pt>
                <c:pt idx="1">
                  <c:v>2545</c:v>
                </c:pt>
                <c:pt idx="2">
                  <c:v>2695</c:v>
                </c:pt>
              </c:numCache>
            </c:numRef>
          </c:val>
          <c:extLst>
            <c:ext xmlns:c16="http://schemas.microsoft.com/office/drawing/2014/chart" uri="{C3380CC4-5D6E-409C-BE32-E72D297353CC}">
              <c16:uniqueId val="{00000002-9758-413A-9955-FE53701754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鳥取県八頭町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年度は公営企業会計の公債費の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等に伴って公営企業債元利償還金に対する繰出額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これまでに実施した大型建設事業に係る地方債償還の本格化の影響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や物価上昇に伴う金利上昇の影響を受け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が増加した一方で、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算入公債費等は、後年度の基準財政需要額に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％算入される臨時財政対策債の地方債償還全体に占めるウエイトが高いこと等が影響して高水準を維持して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いるものの、地方債残高の減少が影響し、前年度比較で減少となった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今後は、近年実施した大型建設事業に係る地方債償還の本格化等の影響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や金利上昇により、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る上に、近年の臨時財政対策債発行可能額の逓減に対する交付税参入額への影響も踏まえ、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引き続き適正かつ計画的な施設整備事業の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実施等によって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比率の抑制に努めるとともに、公共施設の適量化に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更新経費の抑制を図り、公債費の圧縮に努める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鳥取県八頭町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将来負担額では、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退職者数と新規採用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数の調整等によ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在職職員数の抑制や職員の若年化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を図っているが、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退職手当負担見込額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は増加したものの、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公営企業会計地方債残高の減少により公営企業債等繰入見込額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したほか、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前年度と比較すると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大型建設事業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や災害復旧事業費が減少したことで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発行額が地方債元金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、一般会計等に係る地方債残高</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将来負担額全体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としても大きく減少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充当可能財源等では、充当可能基金は増加したが、地方債残高の減少に同調する形で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たことで、充当可能財源等全体では減少することなった。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は将来負担額の減少と比較して、充当可能財源等の減少割合が小さいことから比率は微減となった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職員数の適正化を行うほか、建設事業においては適正かつ計画的な実施と地方財源措置の高い地方債の活用を行い、実質的な将来負担額の抑制に努めるとともに、公共施設の適量化に伴う更新経費の抑制により、地方債残高の圧縮を図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鳥取県八頭町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（増減理由）これまでは、人件費の抑制や経費節減等により生まれた決算剰余金等を活用し、財政調整基金や減債基金への着実な積立てを行うことが</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出来ているが、令和年５年度は大規模災害の発生に伴い、財政調整基金において</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億円の取崩しを行い、普通交付税の再算定に伴う、臨時財政対策債償還基金費分を減債基金へ積立て、</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には</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、各基金において基金利子分を中心とした積立てを行った</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年度は、財政調整基金の取崩しを行わず、、普通交付税の再算定に伴う、臨時財政対策債償還基金費分についてはこれまでと同様に減債基金への積立てを行っている。また、</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、各基金において基金利子分を中心とした積立てを行っ</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事業の財源に充てるために設置している学校教育施設整備基金においては、</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小学校改修事業の令和６年度完了に合せて全額取崩しを行っている。なお</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基金全体として、令和</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年度は約</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１億</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9,000</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（今後の方針）今後は、合併算定替特例措置の終了（令和</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年度）に伴う普通交付税の減少や公共施設の老朽化対策に係る経費の増大</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等による財源不足が予想されるため、中長期的には財政調整基金や減債基金が減少し、基金全体の残高も減少していく見込みである。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まちづくり基金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合併後の新しいまちづくりの振興と均衡ある地域の発展を図るための施策の推進。</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ふるさと活性化基金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寄附者の社会的投資を具体化するための住民との協働のまちづくり（①生活安全、②健康・福祉、③コミュニティ、④環境保全、⑤農林水産業、⑥商工業、⑦教育・文化、⑧若桜鉄道運行、⑨その他必要と認める特定の事業）の推進。</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過疎地域活性化基金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過疎地域における住民の日常的な移動のための交通手段の確保、集落の維持及び活性化その他住民が将来にわたり安全に安心して暮らすことができる地域社会を実現するための施策の推進。</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間伐や人材育成・担い手確保、木材利用の促進など森林の整備・促進を図るための施策を推進。</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新型コロナウイルス感染症対応利子補給基金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新型コロナウイルス感染症の影響による深刻な経営状況に対応するための融資を受けた町内事業者の利子負担を軽減し、経営の持続化に資するため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に必要な財源に充当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まちづくり基金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これまで合併特例事業債を活用した積立てを行ってき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、基金積立額の上限である標準基金規模の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割増までの積立てが完了している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近年は基金利子を活用した積立ての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みを行っており、令和６年度も基金利子を活用した積立てを行い、基金残高は約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ふるさと活性化基金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ふるさと納税の寄附金を原資として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各年度において各分野の事業への基金活用を行っているものの、ふるさと納税額の増加に伴って、近年は基金残高も増加している。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過疎地域活性化基金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利子</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を活用した積立てのみを行っており、事業実施における基金活用も行っていないため、基金残高に大きな増減はない。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基金利子を活用した積立てと森林環境譲与税の決算余剰金を活用した積立てを行っており、令和６年度は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万円の積立てを行った。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新型コロナウイルス感染症対応利子補給基金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利子補給補助金への基金充当（取崩し）と基金利子を活用した積立てを行っており、令和６年度は約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万円の減少となった。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まちづくり基金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延長された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合併特例事業債の発行可能年限が令和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までとなっており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それが経過するまで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は本基金を活用する予定はない。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ふるさと活性化基金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ふるさと納税額の増減に応じて、各分野の事業への活用を行っていく予定である。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過疎地域活性化基金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過疎地域の活性化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施策の実施に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ついて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は、過疎対策事業債（ソフト分）を財源として行っていく予定ではあるが、今後、各年度に実施する事業費が増大する場合には、本基金を活用する予定である。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森林環境譲与税を活用して、木育といった普及啓発や森林整備・促進事業等を実施しているが、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今後、各年度に実施する事業費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や木材を活用した普通建設事業等を実施</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する場合には、本基金を活用する予定である。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新型コロナウイルス感染症対応利子補給基金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新型コロナウイルス感染症対応利子補給補助事業の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実施を予定していることから、本事業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普通交付税における合併算定替特例措置の終了や今後の公共施設等の老朽化対策に係る経費の増大等による財源不足に備えることを目的として、これまで人件費の抑制や経費節減等により生まれた決算剰余金等を活用した積立てを着実に行って</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きており、令和４年度末の基金残高は、約</a:t>
          </a:r>
          <a:r>
            <a:rPr kumimoji="1" lang="en-US"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万円となった。令和５年度は大規模災害の発生に伴う財源不足に備えて１億円の取崩しを行った一方で、これまでと同様に</a:t>
          </a:r>
          <a:r>
            <a:rPr kumimoji="1"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基金利子を活用した積立て</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をおこなったが、基金残高は約</a:t>
          </a:r>
          <a:r>
            <a:rPr kumimoji="1" lang="en-US"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9,800</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万円減少し、令和６年度は取崩しを行うことなく、これまでと同様に</a:t>
          </a:r>
          <a:r>
            <a:rPr kumimoji="1"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基金利子を活用した積立て</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を行うことで基金残高は</a:t>
          </a:r>
          <a:r>
            <a:rPr kumimoji="1" lang="en-US"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600</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万円となった。</a:t>
          </a:r>
          <a:endParaRPr kumimoji="0"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（今後の方針）今後は、普通交付税の合併算定替特例措置の終了や公共施設等の老朽化対策に係る経費の増大</a:t>
          </a:r>
          <a:r>
            <a:rPr kumimoji="1" lang="ja-JP" altLang="en-US"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a:t>
          </a:r>
          <a:r>
            <a:rPr kumimoji="1"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財源不足が予想されるため、中長期的には基金残高は減少していく見込みである。人件費の抑制等の行政改革をさらに推進し、今後の各年度における決算状況を踏まえ、可能な範囲での積立てを行うことにより、標準財政規模の</a:t>
          </a:r>
          <a:r>
            <a:rPr kumimoji="1" lang="en-US"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程度を目安に基金残高の維持に努めることとしている。</a:t>
          </a:r>
          <a:endParaRPr kumimoji="0" lang="ja-JP" altLang="ja-JP" sz="15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普通交付税の合併算定替特例措置の終了や社会保障経費の増大等による町債償還財源の不足に備えることを目的として、これまで人件費の抑制や経費節減等により生まれた決算剰余金等を活用した積立てを行って</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きており</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令和４年度末</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の基金残高は</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7,000</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万円となった。</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令和５年度も前年度と同様に取崩しを行うことなく普通交付税の再算定に伴う、臨時財政対策債償還基金費分の積立てを行ったことで、</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高は約</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2,900</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万円増加し、令和６年度もこれまでと同様に取崩しを行うことなく、普通交付税の再算定に伴う、臨時財政対策債償還基金費分の積立てを行ったことで、</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高は</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3,500</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万円となった。</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（今後の方針）今後は、普通交付税の合併算定替特例措置の終了</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や物価高騰に伴う金利上昇</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町債償還財源の不足が予想されるため、中長期的には基金残高は減少していく見込みである。</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計画的な普通建設事業の実施や</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人件費抑制等の行政改革をさらに推進し、今後の各年度における決算状況を踏まえ、可能な範囲での積立てを行うこととしている。</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鳥取県八頭町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15,488
15,430
206.71
13,389,895
12,393,981
810,527
7,012,773
12,983,149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本町は、進行する人口減少や全国数値を上回る高齢化率に加え、町内に産業の中心となる大規模事業者が極めて少ないこと</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により、財政基盤が弱く、全国平均・県平均・類似団体</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下回る状況が続いている</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町民税が人口減少や物価高騰・景気回復の鈍化などが影響し、均等割・法人税割が微減となり、全体でも微減となった。一方で</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は近</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年の宅地造成</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の影響等もあって土地分、家屋分ともに</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微増となり、</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地方税全体で</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は微増となった</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町民税では法人分は微増となったが、個人分が定額減税制度によって大きく減少したことで、全体でも減少となった。固定資産税は、土地分、家屋分ともに微減し、地方税全体では減少となった。</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税収の大幅な増加は見込めないことから、定員適正化計画等に基づく人件費の抑制、行政改革による物件費・補助費等の削減によって歳出の抑制を行うとともに、徴収専門員を中心とした徴収強化対策の実施による歳入の確保に努めることで、財政運営における健全性の確保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79828</xdr:rowOff>
    </xdr:from>
    <xdr:to>
      <xdr:col>23</xdr:col>
      <xdr:colOff>133350</xdr:colOff>
      <xdr:row>45</xdr:row>
      <xdr:rowOff>79828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79828</xdr:rowOff>
    </xdr:from>
    <xdr:to>
      <xdr:col>19</xdr:col>
      <xdr:colOff>133350</xdr:colOff>
      <xdr:row>45</xdr:row>
      <xdr:rowOff>79828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79828</xdr:rowOff>
    </xdr:from>
    <xdr:to>
      <xdr:col>15</xdr:col>
      <xdr:colOff>82550</xdr:colOff>
      <xdr:row>45</xdr:row>
      <xdr:rowOff>79828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79828</xdr:rowOff>
    </xdr:from>
    <xdr:to>
      <xdr:col>11</xdr:col>
      <xdr:colOff>31750</xdr:colOff>
      <xdr:row>45</xdr:row>
      <xdr:rowOff>79828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29028</xdr:rowOff>
    </xdr:from>
    <xdr:to>
      <xdr:col>19</xdr:col>
      <xdr:colOff>184150</xdr:colOff>
      <xdr:row>45</xdr:row>
      <xdr:rowOff>130628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115405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29028</xdr:rowOff>
    </xdr:from>
    <xdr:to>
      <xdr:col>15</xdr:col>
      <xdr:colOff>133350</xdr:colOff>
      <xdr:row>45</xdr:row>
      <xdr:rowOff>130628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115405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29028</xdr:rowOff>
    </xdr:from>
    <xdr:to>
      <xdr:col>11</xdr:col>
      <xdr:colOff>82550</xdr:colOff>
      <xdr:row>45</xdr:row>
      <xdr:rowOff>130628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115405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29028</xdr:rowOff>
    </xdr:from>
    <xdr:to>
      <xdr:col>7</xdr:col>
      <xdr:colOff>31750</xdr:colOff>
      <xdr:row>45</xdr:row>
      <xdr:rowOff>130628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115405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「経常経費充当一般財源等」は、「補助費等充当分」が約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万円増加し、「公債費充当分」も約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万円増加したものの、「物件費充当分」が約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万円減少し、「繰出金充当分」も約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万円減少するなど、全体では約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万円の減少となった。「経常一般財源等」では、「町税」は約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万円減少したが、「地方特例交付金」が約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万円増加し、「地方消費税交付金」は約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万円の増加、「地方交付税」も約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万円増加するなど「経常一般財源等総額」は前年度比で約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万円の増加となった。分子である「経常経費充当一般財源等」が減少した一方で、分母である「経常一般財源等総額」は増加したため、「経常収支比率」が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ポイント減少した。主な減少要因としては、上下水道事業の公営企業法適化に伴う経費の組替や普通交付税の再算定による一般財源の増加が挙げられる。なお、</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と比較すると</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っており、</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引き続き、定員適正化計画</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に基づく</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適切な人員配置</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や自治体</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の推進等を通じて義務的経費の抑制を図り、現在の水準を下回るよう努める。</a:t>
          </a:r>
          <a:endPar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103959</xdr:rowOff>
    </xdr:from>
    <xdr:to>
      <xdr:col>23</xdr:col>
      <xdr:colOff>133350</xdr:colOff>
      <xdr:row>64</xdr:row>
      <xdr:rowOff>125549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905309"/>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125549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939780"/>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82369</xdr:rowOff>
    </xdr:from>
    <xdr:to>
      <xdr:col>15</xdr:col>
      <xdr:colOff>82550</xdr:colOff>
      <xdr:row>63</xdr:row>
      <xdr:rowOff>138430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712269"/>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82369</xdr:rowOff>
    </xdr:from>
    <xdr:to>
      <xdr:col>11</xdr:col>
      <xdr:colOff>31750</xdr:colOff>
      <xdr:row>65</xdr:row>
      <xdr:rowOff>2359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12269"/>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53159</xdr:rowOff>
    </xdr:from>
    <xdr:to>
      <xdr:col>23</xdr:col>
      <xdr:colOff>184150</xdr:colOff>
      <xdr:row>63</xdr:row>
      <xdr:rowOff>154759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25236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82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74749</xdr:rowOff>
    </xdr:from>
    <xdr:to>
      <xdr:col>19</xdr:col>
      <xdr:colOff>184150</xdr:colOff>
      <xdr:row>65</xdr:row>
      <xdr:rowOff>4899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161126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31569</xdr:rowOff>
    </xdr:from>
    <xdr:to>
      <xdr:col>11</xdr:col>
      <xdr:colOff>82550</xdr:colOff>
      <xdr:row>62</xdr:row>
      <xdr:rowOff>133169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117946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123009</xdr:rowOff>
    </xdr:from>
    <xdr:to>
      <xdr:col>7</xdr:col>
      <xdr:colOff>31750</xdr:colOff>
      <xdr:row>65</xdr:row>
      <xdr:rowOff>53159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0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37936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18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郡家東小学校長寿命化改修事業の完了に伴う仮設校舎リース料の皆減など物件費が約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万円減少したものの、人事院勧告による職員給の増額改定や会計年度任用職員への勤勉手当支給開始により</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万円の大幅な増加となった。さらに</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人減少したことで、人口１人あたり数値は</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14,728</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これまで、定員適正化等により人件費を中心とする歳出抑制の取組を実行してきたものの、保育所数が多いこと（全て直営）等が影響し、人件費が類似団体に比べて以前から高い状況となっている。また、合併団体である本町は、非合併団体に比べて保有する施設量が多く、これまで保育所や学校の統廃合を着実に実行してきたものの、統廃合によって使用しなくなった空き施設を新たな事業に活用していることもあって、施設保有量の適正化による物件費の圧縮を十分に行うことができていない状況と言える。今後は、職員数の適正化等による人件費の抑制や自治体</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の取組をさらに推進するとともに、公共施設の適量化等による維持管理経費の抑制にも努めていく。</a:t>
          </a:r>
          <a:endPar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28870</xdr:rowOff>
    </xdr:from>
    <xdr:to>
      <xdr:col>23</xdr:col>
      <xdr:colOff>133350</xdr:colOff>
      <xdr:row>81</xdr:row>
      <xdr:rowOff>58485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16320"/>
          <a:ext cx="838200" cy="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28262</xdr:rowOff>
    </xdr:from>
    <xdr:to>
      <xdr:col>19</xdr:col>
      <xdr:colOff>133350</xdr:colOff>
      <xdr:row>81</xdr:row>
      <xdr:rowOff>28870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5712"/>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167714</xdr:rowOff>
    </xdr:from>
    <xdr:to>
      <xdr:col>15</xdr:col>
      <xdr:colOff>82550</xdr:colOff>
      <xdr:row>81</xdr:row>
      <xdr:rowOff>28262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83714"/>
          <a:ext cx="889000" cy="3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137409</xdr:rowOff>
    </xdr:from>
    <xdr:to>
      <xdr:col>11</xdr:col>
      <xdr:colOff>31750</xdr:colOff>
      <xdr:row>80</xdr:row>
      <xdr:rowOff>167714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53409"/>
          <a:ext cx="8890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7685</xdr:rowOff>
    </xdr:from>
    <xdr:to>
      <xdr:col>23</xdr:col>
      <xdr:colOff>184150</xdr:colOff>
      <xdr:row>81</xdr:row>
      <xdr:rowOff>109285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151212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6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149520</xdr:rowOff>
    </xdr:from>
    <xdr:to>
      <xdr:col>19</xdr:col>
      <xdr:colOff>184150</xdr:colOff>
      <xdr:row>81</xdr:row>
      <xdr:rowOff>79670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64447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148912</xdr:rowOff>
    </xdr:from>
    <xdr:to>
      <xdr:col>15</xdr:col>
      <xdr:colOff>133350</xdr:colOff>
      <xdr:row>81</xdr:row>
      <xdr:rowOff>79062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63839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5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116914</xdr:rowOff>
    </xdr:from>
    <xdr:to>
      <xdr:col>11</xdr:col>
      <xdr:colOff>82550</xdr:colOff>
      <xdr:row>81</xdr:row>
      <xdr:rowOff>47064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31841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1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86609</xdr:rowOff>
    </xdr:from>
    <xdr:to>
      <xdr:col>7</xdr:col>
      <xdr:colOff>31750</xdr:colOff>
      <xdr:row>81</xdr:row>
      <xdr:rowOff>16759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8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民生関係（保育所関係）の職員数の多さ等が影響し、人件費総額としては類似団体に比べて高い状況にはあるものの、給与水準の抑制を行っていることから、ラスパイレス指数は全国平均・類似団体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平均のいずれも下回る状況が続いている。職員数の抑制と併せて給与水準の適正化を今後も継続して推進し、人件費の抑制に努める。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44450</xdr:rowOff>
    </xdr:from>
    <xdr:to>
      <xdr:col>81</xdr:col>
      <xdr:colOff>44450</xdr:colOff>
      <xdr:row>81</xdr:row>
      <xdr:rowOff>114300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76045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81</xdr:row>
      <xdr:rowOff>114300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81</xdr:row>
      <xdr:rowOff>114300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9414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53975</xdr:rowOff>
    </xdr:from>
    <xdr:to>
      <xdr:col>68</xdr:col>
      <xdr:colOff>152400</xdr:colOff>
      <xdr:row>81</xdr:row>
      <xdr:rowOff>154516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414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165100</xdr:rowOff>
    </xdr:from>
    <xdr:to>
      <xdr:col>81</xdr:col>
      <xdr:colOff>95250</xdr:colOff>
      <xdr:row>80</xdr:row>
      <xdr:rowOff>95250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86377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本町は、町内に私立保育所が無く、直営の保育所数が多いこと（全て直営）等が影響して、他団体と比べて人口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人当たりの職員数が多い状況が続いている。過去、定員適正化計画に基づく職員数の削減を着実に行ってきたことにより、平成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年度には類似団体との差が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人まで縮まったが、その後は人口減少進行の影響を受け、人口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人当たりの数値としては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人程度の差がある状況が続いている。今後も、定員適正化計画に基づく職員数の適正化を継続して行うとともに、自治体</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の推進等による業務の効率化や機構改革、民間委託の推進を積極的に行い、人件費の抑制に努める。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60053</xdr:rowOff>
    </xdr:from>
    <xdr:to>
      <xdr:col>81</xdr:col>
      <xdr:colOff>44450</xdr:colOff>
      <xdr:row>64</xdr:row>
      <xdr:rowOff>85906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32853"/>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60053</xdr:rowOff>
    </xdr:from>
    <xdr:to>
      <xdr:col>77</xdr:col>
      <xdr:colOff>44450</xdr:colOff>
      <xdr:row>64</xdr:row>
      <xdr:rowOff>65224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03285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145324</xdr:rowOff>
    </xdr:from>
    <xdr:to>
      <xdr:col>72</xdr:col>
      <xdr:colOff>203200</xdr:colOff>
      <xdr:row>64</xdr:row>
      <xdr:rowOff>65224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46674"/>
          <a:ext cx="889000" cy="9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109129</xdr:rowOff>
    </xdr:from>
    <xdr:to>
      <xdr:col>68</xdr:col>
      <xdr:colOff>152400</xdr:colOff>
      <xdr:row>63</xdr:row>
      <xdr:rowOff>145324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1047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35106</xdr:rowOff>
    </xdr:from>
    <xdr:to>
      <xdr:col>81</xdr:col>
      <xdr:colOff>95250</xdr:colOff>
      <xdr:row>64</xdr:row>
      <xdr:rowOff>136706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7183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7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9253</xdr:rowOff>
    </xdr:from>
    <xdr:to>
      <xdr:col>77</xdr:col>
      <xdr:colOff>95250</xdr:colOff>
      <xdr:row>64</xdr:row>
      <xdr:rowOff>110853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95630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68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14424</xdr:rowOff>
    </xdr:from>
    <xdr:to>
      <xdr:col>73</xdr:col>
      <xdr:colOff>44450</xdr:colOff>
      <xdr:row>64</xdr:row>
      <xdr:rowOff>116024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100801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7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94524</xdr:rowOff>
    </xdr:from>
    <xdr:to>
      <xdr:col>68</xdr:col>
      <xdr:colOff>203200</xdr:colOff>
      <xdr:row>64</xdr:row>
      <xdr:rowOff>24674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9451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58329</xdr:rowOff>
    </xdr:from>
    <xdr:to>
      <xdr:col>64</xdr:col>
      <xdr:colOff>152400</xdr:colOff>
      <xdr:row>63</xdr:row>
      <xdr:rowOff>159929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144706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4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年度は過年度に実施した大型建設事業等による元金償還の本格化影響が大きく、「元利償還金」が約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たが、上下水道事業会計の元利償還金は簡易水道事業会計では横ばいながら下水道等事業会計は減少したことで「公営企業に要する経費の財源とする地方債の償還の財源に充てたと認められる繰入金」は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万円の微減となった。一方、上下水道事業会計の元利償還金の減少に比例し「元利償還金等に対する基準財政需要額算入額」は約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3,700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万円の減となった。　「標準税収入額等」は、森林環境譲与税等の増加により約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万円増加し、「普通交付税」及び「臨時財政対策債発行可能額」も合わせて約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6,800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万円増加したことで「標準財政規模」は約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万円の増加となった。</a:t>
          </a:r>
        </a:p>
        <a:p>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全体としては、「元利償還金」の増加が大きく影響し、令和</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年度の単年度数値が前年度比で</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1.36329</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ヵ年平均も</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への算入率が高い地方債が多いこと等が影響して、実質公債比率は横ばい状況にあるものの、近年実施した大型建設事業の地方債償還の本格化等の影響を受けるため、引き続き、適正かつ計画的な建設事業の実施と有利な地方債の活用等により、実質公債比率の抑制に努める。</a:t>
          </a:r>
          <a:endParaRPr kumimoji="1" lang="ja-JP" altLang="en-US" sz="8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14817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3308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121920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138006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年度は、公営企業債残高の着実な減少等により、</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退職手当負担見込額</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職員数の増加、年齢構成の上昇等により</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、地方債は前年度に比べて建設事業費</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や災害復旧事業費</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発行額が償還額を</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回ったことで現在高が約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1,400</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減少するなど</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将来負担額全体では、約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8,800</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万円減少した。</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5,900</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万円減少し</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ている。一方で普通交付税の増加等により分母となる「標準財政規模」が約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万円増加するなどしたことで、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大規模建設事業の実施等により比率が上昇傾向にあることから、今後も職員数の適正化を継続して行うほか、建設事業においては適正かつ計画的な実施と地方財源措置の高い地方債の活用を行い、将来負担比率の抑制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82731</xdr:rowOff>
    </xdr:from>
    <xdr:to>
      <xdr:col>81</xdr:col>
      <xdr:colOff>44450</xdr:colOff>
      <xdr:row>15</xdr:row>
      <xdr:rowOff>98244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654481"/>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98244</xdr:rowOff>
    </xdr:from>
    <xdr:to>
      <xdr:col>77</xdr:col>
      <xdr:colOff>44450</xdr:colOff>
      <xdr:row>15</xdr:row>
      <xdr:rowOff>98244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669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82731</xdr:rowOff>
    </xdr:from>
    <xdr:to>
      <xdr:col>72</xdr:col>
      <xdr:colOff>203200</xdr:colOff>
      <xdr:row>15</xdr:row>
      <xdr:rowOff>98244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654481"/>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xdr:rowOff>
    </xdr:from>
    <xdr:to>
      <xdr:col>68</xdr:col>
      <xdr:colOff>152400</xdr:colOff>
      <xdr:row>15</xdr:row>
      <xdr:rowOff>82731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583815"/>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31931</xdr:rowOff>
    </xdr:from>
    <xdr:to>
      <xdr:col>81</xdr:col>
      <xdr:colOff>95250</xdr:colOff>
      <xdr:row>15</xdr:row>
      <xdr:rowOff>133531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4008</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5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47444</xdr:rowOff>
    </xdr:from>
    <xdr:to>
      <xdr:col>77</xdr:col>
      <xdr:colOff>95250</xdr:colOff>
      <xdr:row>15</xdr:row>
      <xdr:rowOff>149044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1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133821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05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47444</xdr:rowOff>
    </xdr:from>
    <xdr:to>
      <xdr:col>73</xdr:col>
      <xdr:colOff>44450</xdr:colOff>
      <xdr:row>15</xdr:row>
      <xdr:rowOff>149044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1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133821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0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31931</xdr:rowOff>
    </xdr:from>
    <xdr:to>
      <xdr:col>68</xdr:col>
      <xdr:colOff>203200</xdr:colOff>
      <xdr:row>15</xdr:row>
      <xdr:rowOff>133531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118308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9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132715</xdr:rowOff>
    </xdr:from>
    <xdr:to>
      <xdr:col>64</xdr:col>
      <xdr:colOff>152400</xdr:colOff>
      <xdr:row>15</xdr:row>
      <xdr:rowOff>62865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47642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鳥取県八頭町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15,488
15,430
206.71
13,389,895
12,393,981
810,527
7,012,773
12,983,149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これまで、定員適正化計画に基づく職員数の削減を着実に実施し、人件費抑制の取組を推進してきたところである。令和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年度は、普通会計ベースで任期に定めのない常勤職員数</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人事院勧告による月例給等の引き上げや会計年度任用職員への勤勉手当支給開始等も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町内に私立保育所が無く、類似団体に比して直営の保育所数が多い（全て直営）ため、人件費総額は類似団体と比べて高い状況となっており、今後も職員数の適正化等を行うとともに、民間委託・自治体</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の推進について検討を行い、人件費の抑制を図っていく。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全国平均・鳥取県平均・類似団体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平均のいずれも下回る状況が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ものの、合併団体である本町は、非合併団体に比べて保有する施設量が多いことが特徴となっている。これまで保育所や学校の統廃合を着実に実行してきたものの、新たな行政需要に対応するため統廃合によって使用しなくなった空き施設を活用してきたこともあって、施設保有量の適正化による物件費の圧縮を十分に行うことができていない状況にある。今後も継続した歳出抑制の取組を進めるとともに、公共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除売却・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適量化による維持経費の抑制に努める。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156936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31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124279</xdr:rowOff>
    </xdr:from>
    <xdr:to>
      <xdr:col>78</xdr:col>
      <xdr:colOff>69850</xdr:colOff>
      <xdr:row>13</xdr:row>
      <xdr:rowOff>156936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53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124279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7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13</xdr:row>
      <xdr:rowOff>91621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76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51707</xdr:rowOff>
    </xdr:from>
    <xdr:to>
      <xdr:col>82</xdr:col>
      <xdr:colOff>158750</xdr:colOff>
      <xdr:row>13</xdr:row>
      <xdr:rowOff>153307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131734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8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73479</xdr:rowOff>
    </xdr:from>
    <xdr:to>
      <xdr:col>74</xdr:col>
      <xdr:colOff>31750</xdr:colOff>
      <xdr:row>14</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13806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補助事業では生活保護費（本町は福祉事務所設置町村）や自立支援事業費等の社会福祉費が、単独事業では医療費助成等の社会福祉費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や保育所費等の児童福祉費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が類似団体と比較して高い状況となっている。扶助費については、法令等に基づく給付を確実に行う一方で、生活困窮者自立支援等の総合的支援や相談・啓発による未然防止対策等を推進すること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、近年増加傾向にある給付費の抑制に努め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996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令和５年度までは、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下水道事業の経営において収益性が低い地域であるため、公営企業会計への多額の繰出金支出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に起因して全国平均・鳥取県平均・類似団体内平均のいずれも上回る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状況が続いてい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たが、令和６年度は上下水道事業の公営企業法適化によって、前年度比で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ポイント減少し、全国平均・鳥取県平均・類似団体内平均のいずれも下回る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へと転じている。ただしこれは経費の削減ではなく、組替によって生じた事案であり、今後においても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公共施設の適正かつ効率的な管理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を行うことで関連費用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58</xdr:row>
      <xdr:rowOff>159657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94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131734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0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159657</xdr:rowOff>
    </xdr:from>
    <xdr:to>
      <xdr:col>82</xdr:col>
      <xdr:colOff>196850</xdr:colOff>
      <xdr:row>58</xdr:row>
      <xdr:rowOff>159657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10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60</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26815"/>
          <a:ext cx="838200" cy="9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170742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15422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452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15422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408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29935</xdr:rowOff>
    </xdr:from>
    <xdr:to>
      <xdr:col>74</xdr:col>
      <xdr:colOff>31750</xdr:colOff>
      <xdr:row>57</xdr:row>
      <xdr:rowOff>131535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91622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408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51707</xdr:rowOff>
    </xdr:from>
    <xdr:to>
      <xdr:col>69</xdr:col>
      <xdr:colOff>142875</xdr:colOff>
      <xdr:row>57</xdr:row>
      <xdr:rowOff>153307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163484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136072</xdr:rowOff>
    </xdr:from>
    <xdr:to>
      <xdr:col>74</xdr:col>
      <xdr:colOff>31750</xdr:colOff>
      <xdr:row>61</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40822</xdr:rowOff>
    </xdr:from>
    <xdr:to>
      <xdr:col>65</xdr:col>
      <xdr:colOff>53975</xdr:colOff>
      <xdr:row>61</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127199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上下水道事業の公営企業法適化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によって、これまで繰出金として費用計上していたものが、補助費等へ費用計上することとなったため、前年度比で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鳥取県平均・類似団体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平均いずれも下回る状況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は継続して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民生関係や農林水産業関係において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単独で実施している補助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交付金の水準が低いとは言えない状況にある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町単独の補助事業や国・県補助事業における嵩上げについて、行政としての本来の役割を十分に考慮した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上で妥当性の確認など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補助制度の見直し等を行い、補助費等の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163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84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843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微増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の状況が続い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、近年実施した学校・保育所適正配置に伴う施設整備事業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や芸術文化交流施設建設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等の大型建設事業に係る地方債償還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本格化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や金利上昇による償還利子の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が、今後予想される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さらに新庁舎建設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等の大型事業の実施</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が予定されており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で計画的な施設整備事業の実施と地方財政措置の高い地方債の活用等を行い、将来実質負担額の抑制に努めるとともに、保有施設の適量化による更新経費の抑制を図り、公債費の圧縮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24130</xdr:rowOff>
    </xdr:from>
    <xdr:to>
      <xdr:col>24</xdr:col>
      <xdr:colOff>25400</xdr:colOff>
      <xdr:row>80</xdr:row>
      <xdr:rowOff>52705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7401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6829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79</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37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155575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3726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1905</xdr:rowOff>
    </xdr:from>
    <xdr:to>
      <xdr:col>24</xdr:col>
      <xdr:colOff>76200</xdr:colOff>
      <xdr:row>80</xdr:row>
      <xdr:rowOff>103505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145432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144780</xdr:rowOff>
    </xdr:from>
    <xdr:to>
      <xdr:col>20</xdr:col>
      <xdr:colOff>38100</xdr:colOff>
      <xdr:row>80</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59707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7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104775</xdr:rowOff>
    </xdr:from>
    <xdr:to>
      <xdr:col>6</xdr:col>
      <xdr:colOff>171450</xdr:colOff>
      <xdr:row>80</xdr:row>
      <xdr:rowOff>34925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19702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公債費以外では、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上下水道会計への繰出金に係る経費組替が大きく影響し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、比率が増加し、依然として類似団体内平均を上回っており、継続して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職員数の適正化等による人件費の抑制を図るとともに、扶助費については生活困窮者が自立して生活するための総合的支援の実施等により給付費の抑制に努める。また今後も、公共施設の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除売却・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適量化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による物件費・維持補修費の抑制、補助制度の見直しによる補助費等の抑制に継続的に取り組む。</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75293</xdr:rowOff>
    </xdr:from>
    <xdr:to>
      <xdr:col>82</xdr:col>
      <xdr:colOff>107950</xdr:colOff>
      <xdr:row>77</xdr:row>
      <xdr:rowOff>91621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34043"/>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121557</xdr:rowOff>
    </xdr:from>
    <xdr:to>
      <xdr:col>78</xdr:col>
      <xdr:colOff>69850</xdr:colOff>
      <xdr:row>77</xdr:row>
      <xdr:rowOff>91621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517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20865</xdr:rowOff>
    </xdr:from>
    <xdr:to>
      <xdr:col>73</xdr:col>
      <xdr:colOff>180975</xdr:colOff>
      <xdr:row>76</xdr:row>
      <xdr:rowOff>121557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796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20865</xdr:rowOff>
    </xdr:from>
    <xdr:to>
      <xdr:col>69</xdr:col>
      <xdr:colOff>92075</xdr:colOff>
      <xdr:row>78</xdr:row>
      <xdr:rowOff>72571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79615"/>
          <a:ext cx="889000" cy="56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24493</xdr:rowOff>
    </xdr:from>
    <xdr:to>
      <xdr:col>82</xdr:col>
      <xdr:colOff>158750</xdr:colOff>
      <xdr:row>75</xdr:row>
      <xdr:rowOff>126093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41020</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40821</xdr:rowOff>
    </xdr:from>
    <xdr:to>
      <xdr:col>78</xdr:col>
      <xdr:colOff>120650</xdr:colOff>
      <xdr:row>77</xdr:row>
      <xdr:rowOff>142421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70757</xdr:rowOff>
    </xdr:from>
    <xdr:to>
      <xdr:col>74</xdr:col>
      <xdr:colOff>31750</xdr:colOff>
      <xdr:row>77</xdr:row>
      <xdr:rowOff>907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141515</xdr:rowOff>
    </xdr:from>
    <xdr:to>
      <xdr:col>69</xdr:col>
      <xdr:colOff>142875</xdr:colOff>
      <xdr:row>75</xdr:row>
      <xdr:rowOff>71665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56442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鳥取県八頭町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158801</xdr:rowOff>
    </xdr:from>
    <xdr:to>
      <xdr:col>29</xdr:col>
      <xdr:colOff>127000</xdr:colOff>
      <xdr:row>13</xdr:row>
      <xdr:rowOff>130518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63826"/>
          <a:ext cx="647700" cy="14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130518</xdr:rowOff>
    </xdr:from>
    <xdr:to>
      <xdr:col>26</xdr:col>
      <xdr:colOff>50800</xdr:colOff>
      <xdr:row>14</xdr:row>
      <xdr:rowOff>14757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6993"/>
          <a:ext cx="698500" cy="5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14757</xdr:rowOff>
    </xdr:from>
    <xdr:to>
      <xdr:col>22</xdr:col>
      <xdr:colOff>114300</xdr:colOff>
      <xdr:row>14</xdr:row>
      <xdr:rowOff>76543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62682"/>
          <a:ext cx="698500" cy="61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76543</xdr:rowOff>
    </xdr:from>
    <xdr:to>
      <xdr:col>18</xdr:col>
      <xdr:colOff>177800</xdr:colOff>
      <xdr:row>14</xdr:row>
      <xdr:rowOff>110503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4468"/>
          <a:ext cx="698500" cy="33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108001</xdr:rowOff>
    </xdr:from>
    <xdr:to>
      <xdr:col>29</xdr:col>
      <xdr:colOff>177800</xdr:colOff>
      <xdr:row>13</xdr:row>
      <xdr:rowOff>38151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13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124528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79718</xdr:rowOff>
    </xdr:from>
    <xdr:to>
      <xdr:col>26</xdr:col>
      <xdr:colOff>101600</xdr:colOff>
      <xdr:row>14</xdr:row>
      <xdr:rowOff>9868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20045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25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135407</xdr:rowOff>
    </xdr:from>
    <xdr:to>
      <xdr:col>22</xdr:col>
      <xdr:colOff>165100</xdr:colOff>
      <xdr:row>14</xdr:row>
      <xdr:rowOff>65557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11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75734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8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25743</xdr:rowOff>
    </xdr:from>
    <xdr:to>
      <xdr:col>19</xdr:col>
      <xdr:colOff>38100</xdr:colOff>
      <xdr:row>14</xdr:row>
      <xdr:rowOff>127343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137520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59703</xdr:rowOff>
    </xdr:from>
    <xdr:to>
      <xdr:col>15</xdr:col>
      <xdr:colOff>101600</xdr:colOff>
      <xdr:row>14</xdr:row>
      <xdr:rowOff>161303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7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132124</xdr:rowOff>
    </xdr:from>
    <xdr:to>
      <xdr:col>29</xdr:col>
      <xdr:colOff>127000</xdr:colOff>
      <xdr:row>34</xdr:row>
      <xdr:rowOff>253054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99574"/>
          <a:ext cx="647700" cy="120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253054</xdr:rowOff>
    </xdr:from>
    <xdr:to>
      <xdr:col>26</xdr:col>
      <xdr:colOff>50800</xdr:colOff>
      <xdr:row>34</xdr:row>
      <xdr:rowOff>276676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20504"/>
          <a:ext cx="698500" cy="2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276676</xdr:rowOff>
    </xdr:from>
    <xdr:to>
      <xdr:col>22</xdr:col>
      <xdr:colOff>114300</xdr:colOff>
      <xdr:row>34</xdr:row>
      <xdr:rowOff>315785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44126"/>
          <a:ext cx="698500" cy="39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315785</xdr:rowOff>
    </xdr:from>
    <xdr:to>
      <xdr:col>18</xdr:col>
      <xdr:colOff>177800</xdr:colOff>
      <xdr:row>35</xdr:row>
      <xdr:rowOff>8357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83235"/>
          <a:ext cx="698500" cy="35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81324</xdr:rowOff>
    </xdr:from>
    <xdr:to>
      <xdr:col>29</xdr:col>
      <xdr:colOff>177800</xdr:colOff>
      <xdr:row>34</xdr:row>
      <xdr:rowOff>182924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4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269301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9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202254</xdr:rowOff>
    </xdr:from>
    <xdr:to>
      <xdr:col>26</xdr:col>
      <xdr:colOff>101600</xdr:colOff>
      <xdr:row>34</xdr:row>
      <xdr:rowOff>303854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69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314031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3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225876</xdr:rowOff>
    </xdr:from>
    <xdr:to>
      <xdr:col>22</xdr:col>
      <xdr:colOff>165100</xdr:colOff>
      <xdr:row>34</xdr:row>
      <xdr:rowOff>327476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9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337653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6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264985</xdr:rowOff>
    </xdr:from>
    <xdr:to>
      <xdr:col>19</xdr:col>
      <xdr:colOff>38100</xdr:colOff>
      <xdr:row>35</xdr:row>
      <xdr:rowOff>23685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3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300457</xdr:rowOff>
    </xdr:from>
    <xdr:to>
      <xdr:col>15</xdr:col>
      <xdr:colOff>101600</xdr:colOff>
      <xdr:row>35</xdr:row>
      <xdr:rowOff>59157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6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69333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3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鳥取県八頭町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15,488
15,430
206.71
13,389,895
12,393,981
810,527
7,012,773
12,983,149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141427</xdr:rowOff>
    </xdr:from>
    <xdr:to>
      <xdr:col>24</xdr:col>
      <xdr:colOff>63500</xdr:colOff>
      <xdr:row>33</xdr:row>
      <xdr:rowOff>112154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7827"/>
          <a:ext cx="838200" cy="1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112154</xdr:rowOff>
    </xdr:from>
    <xdr:to>
      <xdr:col>19</xdr:col>
      <xdr:colOff>177800</xdr:colOff>
      <xdr:row>33</xdr:row>
      <xdr:rowOff>158204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0004"/>
          <a:ext cx="889000" cy="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158204</xdr:rowOff>
    </xdr:from>
    <xdr:to>
      <xdr:col>15</xdr:col>
      <xdr:colOff>50800</xdr:colOff>
      <xdr:row>34</xdr:row>
      <xdr:rowOff>39344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6054"/>
          <a:ext cx="889000" cy="5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39344</xdr:rowOff>
    </xdr:from>
    <xdr:to>
      <xdr:col>10</xdr:col>
      <xdr:colOff>114300</xdr:colOff>
      <xdr:row>34</xdr:row>
      <xdr:rowOff>63652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68644"/>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90627</xdr:rowOff>
    </xdr:from>
    <xdr:to>
      <xdr:col>24</xdr:col>
      <xdr:colOff>114300</xdr:colOff>
      <xdr:row>33</xdr:row>
      <xdr:rowOff>20777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113504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61354</xdr:rowOff>
    </xdr:from>
    <xdr:to>
      <xdr:col>20</xdr:col>
      <xdr:colOff>38100</xdr:colOff>
      <xdr:row>33</xdr:row>
      <xdr:rowOff>162954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8031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9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107404</xdr:rowOff>
    </xdr:from>
    <xdr:to>
      <xdr:col>15</xdr:col>
      <xdr:colOff>101600</xdr:colOff>
      <xdr:row>34</xdr:row>
      <xdr:rowOff>37554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54081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4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159994</xdr:rowOff>
    </xdr:from>
    <xdr:to>
      <xdr:col>10</xdr:col>
      <xdr:colOff>165100</xdr:colOff>
      <xdr:row>34</xdr:row>
      <xdr:rowOff>90144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106671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9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12852</xdr:rowOff>
    </xdr:from>
    <xdr:to>
      <xdr:col>6</xdr:col>
      <xdr:colOff>38100</xdr:colOff>
      <xdr:row>34</xdr:row>
      <xdr:rowOff>114452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130979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1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155481</xdr:rowOff>
    </xdr:from>
    <xdr:to>
      <xdr:col>24</xdr:col>
      <xdr:colOff>63500</xdr:colOff>
      <xdr:row>57</xdr:row>
      <xdr:rowOff>156852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8131"/>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152559</xdr:rowOff>
    </xdr:from>
    <xdr:to>
      <xdr:col>19</xdr:col>
      <xdr:colOff>177800</xdr:colOff>
      <xdr:row>57</xdr:row>
      <xdr:rowOff>156852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25209"/>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152559</xdr:rowOff>
    </xdr:from>
    <xdr:to>
      <xdr:col>15</xdr:col>
      <xdr:colOff>50800</xdr:colOff>
      <xdr:row>58</xdr:row>
      <xdr:rowOff>13332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25209"/>
          <a:ext cx="889000" cy="3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13332</xdr:rowOff>
    </xdr:from>
    <xdr:to>
      <xdr:col>10</xdr:col>
      <xdr:colOff>114300</xdr:colOff>
      <xdr:row>58</xdr:row>
      <xdr:rowOff>19466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57432"/>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104681</xdr:rowOff>
    </xdr:from>
    <xdr:to>
      <xdr:col>24</xdr:col>
      <xdr:colOff>114300</xdr:colOff>
      <xdr:row>58</xdr:row>
      <xdr:rowOff>34831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106052</xdr:rowOff>
    </xdr:from>
    <xdr:to>
      <xdr:col>20</xdr:col>
      <xdr:colOff>38100</xdr:colOff>
      <xdr:row>58</xdr:row>
      <xdr:rowOff>36202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52729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5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101759</xdr:rowOff>
    </xdr:from>
    <xdr:to>
      <xdr:col>15</xdr:col>
      <xdr:colOff>101600</xdr:colOff>
      <xdr:row>58</xdr:row>
      <xdr:rowOff>31909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48436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4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133982</xdr:rowOff>
    </xdr:from>
    <xdr:to>
      <xdr:col>10</xdr:col>
      <xdr:colOff>165100</xdr:colOff>
      <xdr:row>58</xdr:row>
      <xdr:rowOff>64132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80659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8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140116</xdr:rowOff>
    </xdr:from>
    <xdr:to>
      <xdr:col>6</xdr:col>
      <xdr:colOff>38100</xdr:colOff>
      <xdr:row>58</xdr:row>
      <xdr:rowOff>70266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86793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8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5207</xdr:rowOff>
    </xdr:from>
    <xdr:to>
      <xdr:col>24</xdr:col>
      <xdr:colOff>63500</xdr:colOff>
      <xdr:row>77</xdr:row>
      <xdr:rowOff>109029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06857"/>
          <a:ext cx="838200" cy="10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80187</xdr:rowOff>
    </xdr:from>
    <xdr:to>
      <xdr:col>19</xdr:col>
      <xdr:colOff>177800</xdr:colOff>
      <xdr:row>77</xdr:row>
      <xdr:rowOff>109029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1837"/>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58738</xdr:rowOff>
    </xdr:from>
    <xdr:to>
      <xdr:col>15</xdr:col>
      <xdr:colOff>50800</xdr:colOff>
      <xdr:row>77</xdr:row>
      <xdr:rowOff>80187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88938"/>
          <a:ext cx="889000" cy="19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58738</xdr:rowOff>
    </xdr:from>
    <xdr:to>
      <xdr:col>10</xdr:col>
      <xdr:colOff>114300</xdr:colOff>
      <xdr:row>77</xdr:row>
      <xdr:rowOff>134214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88938"/>
          <a:ext cx="8890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125857</xdr:rowOff>
    </xdr:from>
    <xdr:to>
      <xdr:col>24</xdr:col>
      <xdr:colOff>114300</xdr:colOff>
      <xdr:row>77</xdr:row>
      <xdr:rowOff>56007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104284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58229</xdr:rowOff>
    </xdr:from>
    <xdr:to>
      <xdr:col>20</xdr:col>
      <xdr:colOff>38100</xdr:colOff>
      <xdr:row>77</xdr:row>
      <xdr:rowOff>159829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150956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5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29387</xdr:rowOff>
    </xdr:from>
    <xdr:to>
      <xdr:col>15</xdr:col>
      <xdr:colOff>101600</xdr:colOff>
      <xdr:row>77</xdr:row>
      <xdr:rowOff>130987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122114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7938</xdr:rowOff>
    </xdr:from>
    <xdr:to>
      <xdr:col>10</xdr:col>
      <xdr:colOff>165100</xdr:colOff>
      <xdr:row>76</xdr:row>
      <xdr:rowOff>109538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126065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83414</xdr:rowOff>
    </xdr:from>
    <xdr:to>
      <xdr:col>6</xdr:col>
      <xdr:colOff>38100</xdr:colOff>
      <xdr:row>78</xdr:row>
      <xdr:rowOff>13564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4691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6783</xdr:rowOff>
    </xdr:from>
    <xdr:to>
      <xdr:col>24</xdr:col>
      <xdr:colOff>63500</xdr:colOff>
      <xdr:row>93</xdr:row>
      <xdr:rowOff>65951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51633"/>
          <a:ext cx="8382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65951</xdr:rowOff>
    </xdr:from>
    <xdr:to>
      <xdr:col>19</xdr:col>
      <xdr:colOff>177800</xdr:colOff>
      <xdr:row>94</xdr:row>
      <xdr:rowOff>22949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10801"/>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35116</xdr:rowOff>
    </xdr:from>
    <xdr:to>
      <xdr:col>15</xdr:col>
      <xdr:colOff>50800</xdr:colOff>
      <xdr:row>94</xdr:row>
      <xdr:rowOff>22949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79966"/>
          <a:ext cx="889000" cy="1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35116</xdr:rowOff>
    </xdr:from>
    <xdr:to>
      <xdr:col>10</xdr:col>
      <xdr:colOff>114300</xdr:colOff>
      <xdr:row>95</xdr:row>
      <xdr:rowOff>22110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79966"/>
          <a:ext cx="889000" cy="32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127433</xdr:rowOff>
    </xdr:from>
    <xdr:to>
      <xdr:col>24</xdr:col>
      <xdr:colOff>114300</xdr:colOff>
      <xdr:row>93</xdr:row>
      <xdr:rowOff>57583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150310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5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15151</xdr:rowOff>
    </xdr:from>
    <xdr:to>
      <xdr:col>20</xdr:col>
      <xdr:colOff>38100</xdr:colOff>
      <xdr:row>93</xdr:row>
      <xdr:rowOff>116751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133278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143599</xdr:rowOff>
    </xdr:from>
    <xdr:to>
      <xdr:col>15</xdr:col>
      <xdr:colOff>101600</xdr:colOff>
      <xdr:row>94</xdr:row>
      <xdr:rowOff>73749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90276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8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155766</xdr:rowOff>
    </xdr:from>
    <xdr:to>
      <xdr:col>10</xdr:col>
      <xdr:colOff>165100</xdr:colOff>
      <xdr:row>93</xdr:row>
      <xdr:rowOff>85916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102443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0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142760</xdr:rowOff>
    </xdr:from>
    <xdr:to>
      <xdr:col>6</xdr:col>
      <xdr:colOff>38100</xdr:colOff>
      <xdr:row>95</xdr:row>
      <xdr:rowOff>72910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89437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128201</xdr:rowOff>
    </xdr:from>
    <xdr:to>
      <xdr:col>55</xdr:col>
      <xdr:colOff>0</xdr:colOff>
      <xdr:row>36</xdr:row>
      <xdr:rowOff>167507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28951"/>
          <a:ext cx="838200" cy="2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133953</xdr:rowOff>
    </xdr:from>
    <xdr:to>
      <xdr:col>50</xdr:col>
      <xdr:colOff>114300</xdr:colOff>
      <xdr:row>36</xdr:row>
      <xdr:rowOff>167507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06153"/>
          <a:ext cx="889000" cy="3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74645</xdr:rowOff>
    </xdr:from>
    <xdr:to>
      <xdr:col>45</xdr:col>
      <xdr:colOff>177800</xdr:colOff>
      <xdr:row>36</xdr:row>
      <xdr:rowOff>133953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246845"/>
          <a:ext cx="889000" cy="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17358</xdr:rowOff>
    </xdr:from>
    <xdr:to>
      <xdr:col>41</xdr:col>
      <xdr:colOff>50800</xdr:colOff>
      <xdr:row>36</xdr:row>
      <xdr:rowOff>74645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46658"/>
          <a:ext cx="889000" cy="4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77401</xdr:rowOff>
    </xdr:from>
    <xdr:to>
      <xdr:col>55</xdr:col>
      <xdr:colOff>50800</xdr:colOff>
      <xdr:row>36</xdr:row>
      <xdr:rowOff>7551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100278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2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116707</xdr:rowOff>
    </xdr:from>
    <xdr:to>
      <xdr:col>50</xdr:col>
      <xdr:colOff>165100</xdr:colOff>
      <xdr:row>37</xdr:row>
      <xdr:rowOff>46857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37984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83153</xdr:rowOff>
    </xdr:from>
    <xdr:to>
      <xdr:col>46</xdr:col>
      <xdr:colOff>38100</xdr:colOff>
      <xdr:row>37</xdr:row>
      <xdr:rowOff>13303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4430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23845</xdr:rowOff>
    </xdr:from>
    <xdr:to>
      <xdr:col>41</xdr:col>
      <xdr:colOff>101600</xdr:colOff>
      <xdr:row>36</xdr:row>
      <xdr:rowOff>125445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116572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28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138008</xdr:rowOff>
    </xdr:from>
    <xdr:to>
      <xdr:col>36</xdr:col>
      <xdr:colOff>165100</xdr:colOff>
      <xdr:row>34</xdr:row>
      <xdr:rowOff>68158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59285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8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93897</xdr:rowOff>
    </xdr:from>
    <xdr:to>
      <xdr:col>55</xdr:col>
      <xdr:colOff>0</xdr:colOff>
      <xdr:row>56</xdr:row>
      <xdr:rowOff>93066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523647"/>
          <a:ext cx="838200" cy="1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68433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93897</xdr:rowOff>
    </xdr:from>
    <xdr:to>
      <xdr:col>50</xdr:col>
      <xdr:colOff>114300</xdr:colOff>
      <xdr:row>55</xdr:row>
      <xdr:rowOff>158463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23647"/>
          <a:ext cx="889000" cy="6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39765</xdr:rowOff>
    </xdr:from>
    <xdr:to>
      <xdr:col>45</xdr:col>
      <xdr:colOff>177800</xdr:colOff>
      <xdr:row>55</xdr:row>
      <xdr:rowOff>158463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69515"/>
          <a:ext cx="889000" cy="1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39765</xdr:rowOff>
    </xdr:from>
    <xdr:to>
      <xdr:col>41</xdr:col>
      <xdr:colOff>50800</xdr:colOff>
      <xdr:row>56</xdr:row>
      <xdr:rowOff>158445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469515"/>
          <a:ext cx="889000" cy="29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42266</xdr:rowOff>
    </xdr:from>
    <xdr:to>
      <xdr:col>55</xdr:col>
      <xdr:colOff>50800</xdr:colOff>
      <xdr:row>56</xdr:row>
      <xdr:rowOff>143866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65143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9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43097</xdr:rowOff>
    </xdr:from>
    <xdr:to>
      <xdr:col>50</xdr:col>
      <xdr:colOff>165100</xdr:colOff>
      <xdr:row>55</xdr:row>
      <xdr:rowOff>144697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161224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24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107663</xdr:rowOff>
    </xdr:from>
    <xdr:to>
      <xdr:col>46</xdr:col>
      <xdr:colOff>38100</xdr:colOff>
      <xdr:row>56</xdr:row>
      <xdr:rowOff>37813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54340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31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160415</xdr:rowOff>
    </xdr:from>
    <xdr:to>
      <xdr:col>41</xdr:col>
      <xdr:colOff>101600</xdr:colOff>
      <xdr:row>55</xdr:row>
      <xdr:rowOff>90565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107092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19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107645</xdr:rowOff>
    </xdr:from>
    <xdr:to>
      <xdr:col>36</xdr:col>
      <xdr:colOff>165100</xdr:colOff>
      <xdr:row>57</xdr:row>
      <xdr:rowOff>37795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54322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125023</xdr:rowOff>
    </xdr:from>
    <xdr:to>
      <xdr:col>55</xdr:col>
      <xdr:colOff>0</xdr:colOff>
      <xdr:row>78</xdr:row>
      <xdr:rowOff>127164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98123"/>
          <a:ext cx="8382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89719</xdr:rowOff>
    </xdr:from>
    <xdr:to>
      <xdr:col>50</xdr:col>
      <xdr:colOff>114300</xdr:colOff>
      <xdr:row>78</xdr:row>
      <xdr:rowOff>127164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62819"/>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89719</xdr:rowOff>
    </xdr:from>
    <xdr:to>
      <xdr:col>45</xdr:col>
      <xdr:colOff>177800</xdr:colOff>
      <xdr:row>78</xdr:row>
      <xdr:rowOff>136353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62819"/>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134085</xdr:rowOff>
    </xdr:from>
    <xdr:to>
      <xdr:col>41</xdr:col>
      <xdr:colOff>50800</xdr:colOff>
      <xdr:row>78</xdr:row>
      <xdr:rowOff>136353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7185"/>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74223</xdr:rowOff>
    </xdr:from>
    <xdr:to>
      <xdr:col>55</xdr:col>
      <xdr:colOff>50800</xdr:colOff>
      <xdr:row>79</xdr:row>
      <xdr:rowOff>4373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160600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6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76364</xdr:rowOff>
    </xdr:from>
    <xdr:to>
      <xdr:col>50</xdr:col>
      <xdr:colOff>165100</xdr:colOff>
      <xdr:row>79</xdr:row>
      <xdr:rowOff>6514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169091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4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38919</xdr:rowOff>
    </xdr:from>
    <xdr:to>
      <xdr:col>46</xdr:col>
      <xdr:colOff>38100</xdr:colOff>
      <xdr:row>78</xdr:row>
      <xdr:rowOff>140519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131646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0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85553</xdr:rowOff>
    </xdr:from>
    <xdr:to>
      <xdr:col>41</xdr:col>
      <xdr:colOff>101600</xdr:colOff>
      <xdr:row>79</xdr:row>
      <xdr:rowOff>15703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6830</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55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83285</xdr:rowOff>
    </xdr:from>
    <xdr:to>
      <xdr:col>36</xdr:col>
      <xdr:colOff>165100</xdr:colOff>
      <xdr:row>79</xdr:row>
      <xdr:rowOff>13435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4562</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549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166332</xdr:rowOff>
    </xdr:from>
    <xdr:to>
      <xdr:col>55</xdr:col>
      <xdr:colOff>0</xdr:colOff>
      <xdr:row>95</xdr:row>
      <xdr:rowOff>148561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282632"/>
          <a:ext cx="838200" cy="15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166332</xdr:rowOff>
    </xdr:from>
    <xdr:to>
      <xdr:col>50</xdr:col>
      <xdr:colOff>114300</xdr:colOff>
      <xdr:row>95</xdr:row>
      <xdr:rowOff>80417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282632"/>
          <a:ext cx="889000" cy="8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142801</xdr:rowOff>
    </xdr:from>
    <xdr:to>
      <xdr:col>45</xdr:col>
      <xdr:colOff>177800</xdr:colOff>
      <xdr:row>95</xdr:row>
      <xdr:rowOff>80417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259101"/>
          <a:ext cx="889000" cy="10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142801</xdr:rowOff>
    </xdr:from>
    <xdr:to>
      <xdr:col>41</xdr:col>
      <xdr:colOff>50800</xdr:colOff>
      <xdr:row>95</xdr:row>
      <xdr:rowOff>155290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259101"/>
          <a:ext cx="889000" cy="18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97761</xdr:rowOff>
    </xdr:from>
    <xdr:to>
      <xdr:col>55</xdr:col>
      <xdr:colOff>50800</xdr:colOff>
      <xdr:row>96</xdr:row>
      <xdr:rowOff>27911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8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120638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115532</xdr:rowOff>
    </xdr:from>
    <xdr:to>
      <xdr:col>50</xdr:col>
      <xdr:colOff>165100</xdr:colOff>
      <xdr:row>95</xdr:row>
      <xdr:rowOff>45682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62209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29617</xdr:rowOff>
    </xdr:from>
    <xdr:to>
      <xdr:col>46</xdr:col>
      <xdr:colOff>38100</xdr:colOff>
      <xdr:row>95</xdr:row>
      <xdr:rowOff>131217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147744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9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92001</xdr:rowOff>
    </xdr:from>
    <xdr:to>
      <xdr:col>41</xdr:col>
      <xdr:colOff>101600</xdr:colOff>
      <xdr:row>95</xdr:row>
      <xdr:rowOff>22151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38678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98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104490</xdr:rowOff>
    </xdr:from>
    <xdr:to>
      <xdr:col>36</xdr:col>
      <xdr:colOff>165100</xdr:colOff>
      <xdr:row>96</xdr:row>
      <xdr:rowOff>34640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51167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82779</xdr:rowOff>
    </xdr:from>
    <xdr:to>
      <xdr:col>85</xdr:col>
      <xdr:colOff>127000</xdr:colOff>
      <xdr:row>37</xdr:row>
      <xdr:rowOff>20746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254979"/>
          <a:ext cx="838200" cy="10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76193</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9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20746</xdr:rowOff>
    </xdr:from>
    <xdr:to>
      <xdr:col>81</xdr:col>
      <xdr:colOff>50800</xdr:colOff>
      <xdr:row>38</xdr:row>
      <xdr:rowOff>124661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364396"/>
          <a:ext cx="889000" cy="27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159796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67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124661</xdr:rowOff>
    </xdr:from>
    <xdr:to>
      <xdr:col>76</xdr:col>
      <xdr:colOff>114300</xdr:colOff>
      <xdr:row>38</xdr:row>
      <xdr:rowOff>157662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39761"/>
          <a:ext cx="889000" cy="3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157662</xdr:rowOff>
    </xdr:from>
    <xdr:to>
      <xdr:col>71</xdr:col>
      <xdr:colOff>177800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72762"/>
          <a:ext cx="8890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4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31979</xdr:rowOff>
    </xdr:from>
    <xdr:to>
      <xdr:col>85</xdr:col>
      <xdr:colOff>177800</xdr:colOff>
      <xdr:row>36</xdr:row>
      <xdr:rowOff>133579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2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54856</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0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141396</xdr:rowOff>
    </xdr:from>
    <xdr:to>
      <xdr:col>81</xdr:col>
      <xdr:colOff>101600</xdr:colOff>
      <xdr:row>37</xdr:row>
      <xdr:rowOff>71546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3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88073</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0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73861</xdr:rowOff>
    </xdr:from>
    <xdr:to>
      <xdr:col>76</xdr:col>
      <xdr:colOff>165100</xdr:colOff>
      <xdr:row>39</xdr:row>
      <xdr:rowOff>4011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20538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3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106862</xdr:rowOff>
    </xdr:from>
    <xdr:to>
      <xdr:col>72</xdr:col>
      <xdr:colOff>38100</xdr:colOff>
      <xdr:row>39</xdr:row>
      <xdr:rowOff>37012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53538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146850</xdr:rowOff>
    </xdr:from>
    <xdr:to>
      <xdr:col>85</xdr:col>
      <xdr:colOff>127000</xdr:colOff>
      <xdr:row>73</xdr:row>
      <xdr:rowOff>33871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491250"/>
          <a:ext cx="838200" cy="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33871</xdr:rowOff>
    </xdr:from>
    <xdr:to>
      <xdr:col>81</xdr:col>
      <xdr:colOff>50800</xdr:colOff>
      <xdr:row>73</xdr:row>
      <xdr:rowOff>116713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549721"/>
          <a:ext cx="889000" cy="8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116713</xdr:rowOff>
    </xdr:from>
    <xdr:to>
      <xdr:col>76</xdr:col>
      <xdr:colOff>114300</xdr:colOff>
      <xdr:row>73</xdr:row>
      <xdr:rowOff>152971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632563"/>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152971</xdr:rowOff>
    </xdr:from>
    <xdr:to>
      <xdr:col>71</xdr:col>
      <xdr:colOff>177800</xdr:colOff>
      <xdr:row>73</xdr:row>
      <xdr:rowOff>158903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668821"/>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96050</xdr:rowOff>
    </xdr:from>
    <xdr:to>
      <xdr:col>85</xdr:col>
      <xdr:colOff>177800</xdr:colOff>
      <xdr:row>73</xdr:row>
      <xdr:rowOff>26200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4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118927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2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154521</xdr:rowOff>
    </xdr:from>
    <xdr:to>
      <xdr:col>81</xdr:col>
      <xdr:colOff>101600</xdr:colOff>
      <xdr:row>73</xdr:row>
      <xdr:rowOff>84671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4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101198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27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65913</xdr:rowOff>
    </xdr:from>
    <xdr:to>
      <xdr:col>76</xdr:col>
      <xdr:colOff>165100</xdr:colOff>
      <xdr:row>73</xdr:row>
      <xdr:rowOff>167513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5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12590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3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102171</xdr:rowOff>
    </xdr:from>
    <xdr:to>
      <xdr:col>72</xdr:col>
      <xdr:colOff>38100</xdr:colOff>
      <xdr:row>74</xdr:row>
      <xdr:rowOff>32321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48848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3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108103</xdr:rowOff>
    </xdr:from>
    <xdr:to>
      <xdr:col>67</xdr:col>
      <xdr:colOff>101600</xdr:colOff>
      <xdr:row>74</xdr:row>
      <xdr:rowOff>38253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54780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25984</xdr:rowOff>
    </xdr:from>
    <xdr:to>
      <xdr:col>85</xdr:col>
      <xdr:colOff>127000</xdr:colOff>
      <xdr:row>97</xdr:row>
      <xdr:rowOff>128232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56634"/>
          <a:ext cx="838200" cy="10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75171</xdr:rowOff>
    </xdr:from>
    <xdr:to>
      <xdr:col>81</xdr:col>
      <xdr:colOff>50800</xdr:colOff>
      <xdr:row>97</xdr:row>
      <xdr:rowOff>128232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05821"/>
          <a:ext cx="889000" cy="5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75171</xdr:rowOff>
    </xdr:from>
    <xdr:to>
      <xdr:col>76</xdr:col>
      <xdr:colOff>114300</xdr:colOff>
      <xdr:row>98</xdr:row>
      <xdr:rowOff>72225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05821"/>
          <a:ext cx="889000" cy="1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72225</xdr:rowOff>
    </xdr:from>
    <xdr:to>
      <xdr:col>71</xdr:col>
      <xdr:colOff>177800</xdr:colOff>
      <xdr:row>98</xdr:row>
      <xdr:rowOff>131865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74325"/>
          <a:ext cx="889000" cy="5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146634</xdr:rowOff>
    </xdr:from>
    <xdr:to>
      <xdr:col>85</xdr:col>
      <xdr:colOff>177800</xdr:colOff>
      <xdr:row>97</xdr:row>
      <xdr:rowOff>76784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125061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77432</xdr:rowOff>
    </xdr:from>
    <xdr:to>
      <xdr:col>81</xdr:col>
      <xdr:colOff>101600</xdr:colOff>
      <xdr:row>98</xdr:row>
      <xdr:rowOff>7582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170159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24371</xdr:rowOff>
    </xdr:from>
    <xdr:to>
      <xdr:col>76</xdr:col>
      <xdr:colOff>165100</xdr:colOff>
      <xdr:row>97</xdr:row>
      <xdr:rowOff>125971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117098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21425</xdr:rowOff>
    </xdr:from>
    <xdr:to>
      <xdr:col>72</xdr:col>
      <xdr:colOff>38100</xdr:colOff>
      <xdr:row>98</xdr:row>
      <xdr:rowOff>123025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114152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81065</xdr:rowOff>
    </xdr:from>
    <xdr:to>
      <xdr:col>67</xdr:col>
      <xdr:colOff>101600</xdr:colOff>
      <xdr:row>99</xdr:row>
      <xdr:rowOff>11215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2342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137277</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137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86477</xdr:rowOff>
    </xdr:from>
    <xdr:to>
      <xdr:col>98</xdr:col>
      <xdr:colOff>38100</xdr:colOff>
      <xdr:row>59</xdr:row>
      <xdr:rowOff>16627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7754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123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38677</xdr:rowOff>
    </xdr:from>
    <xdr:to>
      <xdr:col>116</xdr:col>
      <xdr:colOff>62864</xdr:colOff>
      <xdr:row>78</xdr:row>
      <xdr:rowOff>103791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725977"/>
          <a:ext cx="1269" cy="750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107618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103791</xdr:rowOff>
    </xdr:from>
    <xdr:to>
      <xdr:col>116</xdr:col>
      <xdr:colOff>152400</xdr:colOff>
      <xdr:row>78</xdr:row>
      <xdr:rowOff>103791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7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156804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5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38677</xdr:rowOff>
    </xdr:from>
    <xdr:to>
      <xdr:col>116</xdr:col>
      <xdr:colOff>152400</xdr:colOff>
      <xdr:row>74</xdr:row>
      <xdr:rowOff>38677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72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162693</xdr:rowOff>
    </xdr:from>
    <xdr:to>
      <xdr:col>116</xdr:col>
      <xdr:colOff>63500</xdr:colOff>
      <xdr:row>75</xdr:row>
      <xdr:rowOff>108001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64193"/>
          <a:ext cx="838200" cy="80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84948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4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106521</xdr:rowOff>
    </xdr:from>
    <xdr:to>
      <xdr:col>116</xdr:col>
      <xdr:colOff>114300</xdr:colOff>
      <xdr:row>76</xdr:row>
      <xdr:rowOff>36671</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6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161341</xdr:rowOff>
    </xdr:from>
    <xdr:to>
      <xdr:col>111</xdr:col>
      <xdr:colOff>177800</xdr:colOff>
      <xdr:row>70</xdr:row>
      <xdr:rowOff>162693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162841"/>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15291</xdr:rowOff>
    </xdr:from>
    <xdr:to>
      <xdr:col>112</xdr:col>
      <xdr:colOff>38100</xdr:colOff>
      <xdr:row>75</xdr:row>
      <xdr:rowOff>116891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108018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9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161341</xdr:rowOff>
    </xdr:from>
    <xdr:to>
      <xdr:col>107</xdr:col>
      <xdr:colOff>50800</xdr:colOff>
      <xdr:row>71</xdr:row>
      <xdr:rowOff>10275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162841"/>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160204</xdr:rowOff>
    </xdr:from>
    <xdr:to>
      <xdr:col>107</xdr:col>
      <xdr:colOff>101600</xdr:colOff>
      <xdr:row>75</xdr:row>
      <xdr:rowOff>90354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81481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7036</xdr:rowOff>
    </xdr:from>
    <xdr:to>
      <xdr:col>102</xdr:col>
      <xdr:colOff>114300</xdr:colOff>
      <xdr:row>71</xdr:row>
      <xdr:rowOff>10275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179986"/>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144602</xdr:rowOff>
    </xdr:from>
    <xdr:to>
      <xdr:col>102</xdr:col>
      <xdr:colOff>165100</xdr:colOff>
      <xdr:row>75</xdr:row>
      <xdr:rowOff>74752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65879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27616</xdr:rowOff>
    </xdr:from>
    <xdr:to>
      <xdr:col>98</xdr:col>
      <xdr:colOff>38100</xdr:colOff>
      <xdr:row>75</xdr:row>
      <xdr:rowOff>129216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120344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57201</xdr:rowOff>
    </xdr:from>
    <xdr:to>
      <xdr:col>116</xdr:col>
      <xdr:colOff>114300</xdr:colOff>
      <xdr:row>75</xdr:row>
      <xdr:rowOff>158801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80078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6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111893</xdr:rowOff>
    </xdr:from>
    <xdr:to>
      <xdr:col>112</xdr:col>
      <xdr:colOff>38100</xdr:colOff>
      <xdr:row>71</xdr:row>
      <xdr:rowOff>42043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1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58570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188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110541</xdr:rowOff>
    </xdr:from>
    <xdr:to>
      <xdr:col>107</xdr:col>
      <xdr:colOff>101600</xdr:colOff>
      <xdr:row>71</xdr:row>
      <xdr:rowOff>40691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1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57218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188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130925</xdr:rowOff>
    </xdr:from>
    <xdr:to>
      <xdr:col>102</xdr:col>
      <xdr:colOff>165100</xdr:colOff>
      <xdr:row>71</xdr:row>
      <xdr:rowOff>61075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77602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19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127686</xdr:rowOff>
    </xdr:from>
    <xdr:to>
      <xdr:col>98</xdr:col>
      <xdr:colOff>38100</xdr:colOff>
      <xdr:row>71</xdr:row>
      <xdr:rowOff>57836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1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74363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190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○人件費の住民一人当たり決算額は全国平均・県平均・類似団体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上回る状況が続いているが、本町は中山間・過疎地域で人口密度が全国水準よりかなり低く、住民一人あたりの職員数が多いこと、また、保育所数が多く（全て直営）、民生部門の職員数が類似団体と比較して多いことが要因として考えられる。今後も、定員適正化計画に基づく職員数の適正化等を行い、人件費の抑制を図る。○物件費の住民一人当たり決算額についても全国平均・県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上回る状況が継続しているが、これは保有する施設量が多</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物件費の圧縮を十分に行うことができて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いないことが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影響を与えている。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住民一人あたりの決算額は類似団体内平均を上回り、全国平均・県平均はいずれも下回っているが、これは本町が福祉事務所設置町村であって、生活保護費が類似団体と比較して高い状況にあることに起因するものである。○普通建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事業費については、適正かつ計画的な建設事業の実施により、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類似団体と同水準に抑制できていたが、令和３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、合併後の施設統廃合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関連の事業費が多</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については、令和５年度に八頭町政始まって以来の大規模な自然災害に見舞われ、地域の基幹産業である農業に甚大な被害が生じており、迅速な復旧に向けた取り組みを進めており、事業費が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○公債費の住民一人あたり決算額が全国平均・県平均・類似団体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をも上回っているのは、財政力の低い本町が合併後の施設統廃合や新しいまちづくりに係る建設事業を着実に行うためには、その財源として地方債を活用せざるを得ないことが大きな要因である。今後も建設事業の実施に当たっては適正かつ計画的な実施に努めるとともに、地方財源措置の高い地方債の活用を行い、実質的な将来負担の抑制に努める。○繰出金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、令和５年度まで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他団体平均のいずれも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これには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人口密度が低く、特に下水道事業の経営において収益性が低い地域であるため、公営企業会計への多額の繰出金支出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を行っていることが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しており、令和６年度は上下水道事業の公営企業法適化により補助費等によって支出を行うこととなり、繰出金支出が減少し補助費等支出が増加した形となっている。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鳥取県八頭町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15,488
15,430
206.71
13,389,895
12,393,981
810,527
7,012,773
12,983,149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65242</xdr:rowOff>
    </xdr:from>
    <xdr:to>
      <xdr:col>24</xdr:col>
      <xdr:colOff>63500</xdr:colOff>
      <xdr:row>35</xdr:row>
      <xdr:rowOff>90388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9454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90388</xdr:rowOff>
    </xdr:from>
    <xdr:to>
      <xdr:col>19</xdr:col>
      <xdr:colOff>177800</xdr:colOff>
      <xdr:row>36</xdr:row>
      <xdr:rowOff>19195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1138"/>
          <a:ext cx="889000" cy="1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19195</xdr:rowOff>
    </xdr:from>
    <xdr:to>
      <xdr:col>15</xdr:col>
      <xdr:colOff>50800</xdr:colOff>
      <xdr:row>36</xdr:row>
      <xdr:rowOff>93327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91395"/>
          <a:ext cx="8890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90061</xdr:rowOff>
    </xdr:from>
    <xdr:to>
      <xdr:col>10</xdr:col>
      <xdr:colOff>114300</xdr:colOff>
      <xdr:row>36</xdr:row>
      <xdr:rowOff>93327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6226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14442</xdr:rowOff>
    </xdr:from>
    <xdr:to>
      <xdr:col>24</xdr:col>
      <xdr:colOff>114300</xdr:colOff>
      <xdr:row>34</xdr:row>
      <xdr:rowOff>116042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37319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39588</xdr:rowOff>
    </xdr:from>
    <xdr:to>
      <xdr:col>20</xdr:col>
      <xdr:colOff>38100</xdr:colOff>
      <xdr:row>35</xdr:row>
      <xdr:rowOff>141188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157715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1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139845</xdr:rowOff>
    </xdr:from>
    <xdr:to>
      <xdr:col>15</xdr:col>
      <xdr:colOff>101600</xdr:colOff>
      <xdr:row>36</xdr:row>
      <xdr:rowOff>69995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86522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1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42527</xdr:rowOff>
    </xdr:from>
    <xdr:to>
      <xdr:col>10</xdr:col>
      <xdr:colOff>165100</xdr:colOff>
      <xdr:row>36</xdr:row>
      <xdr:rowOff>144127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160654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8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39261</xdr:rowOff>
    </xdr:from>
    <xdr:to>
      <xdr:col>6</xdr:col>
      <xdr:colOff>38100</xdr:colOff>
      <xdr:row>36</xdr:row>
      <xdr:rowOff>140861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157388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8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47144</xdr:rowOff>
    </xdr:from>
    <xdr:to>
      <xdr:col>24</xdr:col>
      <xdr:colOff>63500</xdr:colOff>
      <xdr:row>55</xdr:row>
      <xdr:rowOff>107545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76894"/>
          <a:ext cx="838200" cy="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81425</xdr:rowOff>
    </xdr:from>
    <xdr:to>
      <xdr:col>19</xdr:col>
      <xdr:colOff>177800</xdr:colOff>
      <xdr:row>55</xdr:row>
      <xdr:rowOff>107545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11175"/>
          <a:ext cx="889000" cy="2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81425</xdr:rowOff>
    </xdr:from>
    <xdr:to>
      <xdr:col>15</xdr:col>
      <xdr:colOff>50800</xdr:colOff>
      <xdr:row>56</xdr:row>
      <xdr:rowOff>33355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11175"/>
          <a:ext cx="889000" cy="1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128430</xdr:rowOff>
    </xdr:from>
    <xdr:to>
      <xdr:col>10</xdr:col>
      <xdr:colOff>114300</xdr:colOff>
      <xdr:row>56</xdr:row>
      <xdr:rowOff>33355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15280"/>
          <a:ext cx="889000" cy="4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167794</xdr:rowOff>
    </xdr:from>
    <xdr:to>
      <xdr:col>24</xdr:col>
      <xdr:colOff>114300</xdr:colOff>
      <xdr:row>55</xdr:row>
      <xdr:rowOff>97944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7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56745</xdr:rowOff>
    </xdr:from>
    <xdr:to>
      <xdr:col>20</xdr:col>
      <xdr:colOff>38100</xdr:colOff>
      <xdr:row>55</xdr:row>
      <xdr:rowOff>158345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6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30625</xdr:rowOff>
    </xdr:from>
    <xdr:to>
      <xdr:col>15</xdr:col>
      <xdr:colOff>101600</xdr:colOff>
      <xdr:row>55</xdr:row>
      <xdr:rowOff>132225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148752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3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154005</xdr:rowOff>
    </xdr:from>
    <xdr:to>
      <xdr:col>10</xdr:col>
      <xdr:colOff>165100</xdr:colOff>
      <xdr:row>56</xdr:row>
      <xdr:rowOff>84155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75282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77630</xdr:rowOff>
    </xdr:from>
    <xdr:to>
      <xdr:col>6</xdr:col>
      <xdr:colOff>38100</xdr:colOff>
      <xdr:row>54</xdr:row>
      <xdr:rowOff>7780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170357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152922</xdr:rowOff>
    </xdr:from>
    <xdr:to>
      <xdr:col>24</xdr:col>
      <xdr:colOff>63500</xdr:colOff>
      <xdr:row>74</xdr:row>
      <xdr:rowOff>46203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68772"/>
          <a:ext cx="838200" cy="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46203</xdr:rowOff>
    </xdr:from>
    <xdr:to>
      <xdr:col>19</xdr:col>
      <xdr:colOff>177800</xdr:colOff>
      <xdr:row>75</xdr:row>
      <xdr:rowOff>77292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33503"/>
          <a:ext cx="889000" cy="2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167498</xdr:rowOff>
    </xdr:from>
    <xdr:to>
      <xdr:col>15</xdr:col>
      <xdr:colOff>50800</xdr:colOff>
      <xdr:row>75</xdr:row>
      <xdr:rowOff>77292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54798"/>
          <a:ext cx="889000" cy="8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167498</xdr:rowOff>
    </xdr:from>
    <xdr:to>
      <xdr:col>10</xdr:col>
      <xdr:colOff>114300</xdr:colOff>
      <xdr:row>75</xdr:row>
      <xdr:rowOff>142699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54798"/>
          <a:ext cx="889000" cy="1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102122</xdr:rowOff>
    </xdr:from>
    <xdr:to>
      <xdr:col>24</xdr:col>
      <xdr:colOff>114300</xdr:colOff>
      <xdr:row>74</xdr:row>
      <xdr:rowOff>32272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124999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166853</xdr:rowOff>
    </xdr:from>
    <xdr:to>
      <xdr:col>20</xdr:col>
      <xdr:colOff>38100</xdr:colOff>
      <xdr:row>74</xdr:row>
      <xdr:rowOff>97003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113530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5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26492</xdr:rowOff>
    </xdr:from>
    <xdr:to>
      <xdr:col>15</xdr:col>
      <xdr:colOff>101600</xdr:colOff>
      <xdr:row>75</xdr:row>
      <xdr:rowOff>128092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144619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116698</xdr:rowOff>
    </xdr:from>
    <xdr:to>
      <xdr:col>10</xdr:col>
      <xdr:colOff>165100</xdr:colOff>
      <xdr:row>75</xdr:row>
      <xdr:rowOff>46848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0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63375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7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91899</xdr:rowOff>
    </xdr:from>
    <xdr:to>
      <xdr:col>6</xdr:col>
      <xdr:colOff>38100</xdr:colOff>
      <xdr:row>76</xdr:row>
      <xdr:rowOff>22048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06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38576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2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131558</xdr:rowOff>
    </xdr:from>
    <xdr:to>
      <xdr:col>24</xdr:col>
      <xdr:colOff>63500</xdr:colOff>
      <xdr:row>98</xdr:row>
      <xdr:rowOff>140102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33658"/>
          <a:ext cx="838200" cy="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128884</xdr:rowOff>
    </xdr:from>
    <xdr:to>
      <xdr:col>19</xdr:col>
      <xdr:colOff>177800</xdr:colOff>
      <xdr:row>98</xdr:row>
      <xdr:rowOff>140102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30984"/>
          <a:ext cx="8890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86204</xdr:rowOff>
    </xdr:from>
    <xdr:to>
      <xdr:col>15</xdr:col>
      <xdr:colOff>50800</xdr:colOff>
      <xdr:row>98</xdr:row>
      <xdr:rowOff>128884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8304"/>
          <a:ext cx="8890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86204</xdr:rowOff>
    </xdr:from>
    <xdr:to>
      <xdr:col>10</xdr:col>
      <xdr:colOff>114300</xdr:colOff>
      <xdr:row>98</xdr:row>
      <xdr:rowOff>130635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8304"/>
          <a:ext cx="889000" cy="4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80758</xdr:rowOff>
    </xdr:from>
    <xdr:to>
      <xdr:col>24</xdr:col>
      <xdr:colOff>114300</xdr:colOff>
      <xdr:row>99</xdr:row>
      <xdr:rowOff>10908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8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89302</xdr:rowOff>
    </xdr:from>
    <xdr:to>
      <xdr:col>20</xdr:col>
      <xdr:colOff>38100</xdr:colOff>
      <xdr:row>99</xdr:row>
      <xdr:rowOff>19452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10579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78084</xdr:rowOff>
    </xdr:from>
    <xdr:to>
      <xdr:col>15</xdr:col>
      <xdr:colOff>101600</xdr:colOff>
      <xdr:row>99</xdr:row>
      <xdr:rowOff>8234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170811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35404</xdr:rowOff>
    </xdr:from>
    <xdr:to>
      <xdr:col>10</xdr:col>
      <xdr:colOff>165100</xdr:colOff>
      <xdr:row>98</xdr:row>
      <xdr:rowOff>137004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153531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1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79835</xdr:rowOff>
    </xdr:from>
    <xdr:to>
      <xdr:col>6</xdr:col>
      <xdr:colOff>38100</xdr:colOff>
      <xdr:row>99</xdr:row>
      <xdr:rowOff>9985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131731</xdr:rowOff>
    </xdr:from>
    <xdr:to>
      <xdr:col>55</xdr:col>
      <xdr:colOff>0</xdr:colOff>
      <xdr:row>52</xdr:row>
      <xdr:rowOff>165793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047131"/>
          <a:ext cx="8382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63478</xdr:rowOff>
    </xdr:from>
    <xdr:to>
      <xdr:col>50</xdr:col>
      <xdr:colOff>114300</xdr:colOff>
      <xdr:row>52</xdr:row>
      <xdr:rowOff>165793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8978878"/>
          <a:ext cx="889000" cy="10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63478</xdr:rowOff>
    </xdr:from>
    <xdr:to>
      <xdr:col>45</xdr:col>
      <xdr:colOff>177800</xdr:colOff>
      <xdr:row>52</xdr:row>
      <xdr:rowOff>146525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8978878"/>
          <a:ext cx="889000" cy="8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146525</xdr:rowOff>
    </xdr:from>
    <xdr:to>
      <xdr:col>41</xdr:col>
      <xdr:colOff>50800</xdr:colOff>
      <xdr:row>52</xdr:row>
      <xdr:rowOff>170790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061925"/>
          <a:ext cx="889000" cy="2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80931</xdr:rowOff>
    </xdr:from>
    <xdr:to>
      <xdr:col>55</xdr:col>
      <xdr:colOff>50800</xdr:colOff>
      <xdr:row>53</xdr:row>
      <xdr:rowOff>11081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9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103808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84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114993</xdr:rowOff>
    </xdr:from>
    <xdr:to>
      <xdr:col>50</xdr:col>
      <xdr:colOff>165100</xdr:colOff>
      <xdr:row>53</xdr:row>
      <xdr:rowOff>45143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3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61670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80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12678</xdr:rowOff>
    </xdr:from>
    <xdr:to>
      <xdr:col>46</xdr:col>
      <xdr:colOff>38100</xdr:colOff>
      <xdr:row>52</xdr:row>
      <xdr:rowOff>114278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9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130805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7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95725</xdr:rowOff>
    </xdr:from>
    <xdr:to>
      <xdr:col>41</xdr:col>
      <xdr:colOff>101600</xdr:colOff>
      <xdr:row>53</xdr:row>
      <xdr:rowOff>25875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0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42402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7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119990</xdr:rowOff>
    </xdr:from>
    <xdr:to>
      <xdr:col>36</xdr:col>
      <xdr:colOff>165100</xdr:colOff>
      <xdr:row>53</xdr:row>
      <xdr:rowOff>50140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0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66667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8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5832</xdr:rowOff>
    </xdr:from>
    <xdr:to>
      <xdr:col>55</xdr:col>
      <xdr:colOff>0</xdr:colOff>
      <xdr:row>77</xdr:row>
      <xdr:rowOff>15136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07482"/>
          <a:ext cx="8382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28166</xdr:rowOff>
    </xdr:from>
    <xdr:to>
      <xdr:col>50</xdr:col>
      <xdr:colOff>114300</xdr:colOff>
      <xdr:row>77</xdr:row>
      <xdr:rowOff>15136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058366"/>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28166</xdr:rowOff>
    </xdr:from>
    <xdr:to>
      <xdr:col>45</xdr:col>
      <xdr:colOff>177800</xdr:colOff>
      <xdr:row>76</xdr:row>
      <xdr:rowOff>134077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058366"/>
          <a:ext cx="889000" cy="10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148661</xdr:rowOff>
    </xdr:from>
    <xdr:to>
      <xdr:col>41</xdr:col>
      <xdr:colOff>50800</xdr:colOff>
      <xdr:row>76</xdr:row>
      <xdr:rowOff>134077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007411"/>
          <a:ext cx="889000" cy="15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126482</xdr:rowOff>
    </xdr:from>
    <xdr:to>
      <xdr:col>55</xdr:col>
      <xdr:colOff>50800</xdr:colOff>
      <xdr:row>77</xdr:row>
      <xdr:rowOff>56632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104909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3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135786</xdr:rowOff>
    </xdr:from>
    <xdr:to>
      <xdr:col>50</xdr:col>
      <xdr:colOff>165100</xdr:colOff>
      <xdr:row>77</xdr:row>
      <xdr:rowOff>65936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57063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2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148816</xdr:rowOff>
    </xdr:from>
    <xdr:to>
      <xdr:col>46</xdr:col>
      <xdr:colOff>38100</xdr:colOff>
      <xdr:row>76</xdr:row>
      <xdr:rowOff>78966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0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70093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83277</xdr:rowOff>
    </xdr:from>
    <xdr:to>
      <xdr:col>41</xdr:col>
      <xdr:colOff>101600</xdr:colOff>
      <xdr:row>77</xdr:row>
      <xdr:rowOff>13427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20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97861</xdr:rowOff>
    </xdr:from>
    <xdr:to>
      <xdr:col>36</xdr:col>
      <xdr:colOff>165100</xdr:colOff>
      <xdr:row>76</xdr:row>
      <xdr:rowOff>28011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95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44538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73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68435</xdr:rowOff>
    </xdr:from>
    <xdr:to>
      <xdr:col>55</xdr:col>
      <xdr:colOff>0</xdr:colOff>
      <xdr:row>95</xdr:row>
      <xdr:rowOff>117469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356185"/>
          <a:ext cx="8382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85674</xdr:rowOff>
    </xdr:from>
    <xdr:to>
      <xdr:col>50</xdr:col>
      <xdr:colOff>114300</xdr:colOff>
      <xdr:row>95</xdr:row>
      <xdr:rowOff>68435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201974"/>
          <a:ext cx="889000" cy="1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84437</xdr:rowOff>
    </xdr:from>
    <xdr:to>
      <xdr:col>45</xdr:col>
      <xdr:colOff>177800</xdr:colOff>
      <xdr:row>94</xdr:row>
      <xdr:rowOff>85674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029287"/>
          <a:ext cx="889000" cy="1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84437</xdr:rowOff>
    </xdr:from>
    <xdr:to>
      <xdr:col>41</xdr:col>
      <xdr:colOff>50800</xdr:colOff>
      <xdr:row>96</xdr:row>
      <xdr:rowOff>21971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029287"/>
          <a:ext cx="889000" cy="45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66669</xdr:rowOff>
    </xdr:from>
    <xdr:to>
      <xdr:col>55</xdr:col>
      <xdr:colOff>50800</xdr:colOff>
      <xdr:row>95</xdr:row>
      <xdr:rowOff>168269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45096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17635</xdr:rowOff>
    </xdr:from>
    <xdr:to>
      <xdr:col>50</xdr:col>
      <xdr:colOff>165100</xdr:colOff>
      <xdr:row>95</xdr:row>
      <xdr:rowOff>119235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110362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34874</xdr:rowOff>
    </xdr:from>
    <xdr:to>
      <xdr:col>46</xdr:col>
      <xdr:colOff>38100</xdr:colOff>
      <xdr:row>94</xdr:row>
      <xdr:rowOff>136474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153001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2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33637</xdr:rowOff>
    </xdr:from>
    <xdr:to>
      <xdr:col>41</xdr:col>
      <xdr:colOff>101600</xdr:colOff>
      <xdr:row>93</xdr:row>
      <xdr:rowOff>135237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9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151764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7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142621</xdr:rowOff>
    </xdr:from>
    <xdr:to>
      <xdr:col>36</xdr:col>
      <xdr:colOff>165100</xdr:colOff>
      <xdr:row>96</xdr:row>
      <xdr:rowOff>72771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63898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170800</xdr:rowOff>
    </xdr:from>
    <xdr:to>
      <xdr:col>85</xdr:col>
      <xdr:colOff>127000</xdr:colOff>
      <xdr:row>38</xdr:row>
      <xdr:rowOff>44896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14450"/>
          <a:ext cx="838200" cy="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40226</xdr:rowOff>
    </xdr:from>
    <xdr:to>
      <xdr:col>81</xdr:col>
      <xdr:colOff>50800</xdr:colOff>
      <xdr:row>38</xdr:row>
      <xdr:rowOff>44896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55326"/>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40226</xdr:rowOff>
    </xdr:from>
    <xdr:to>
      <xdr:col>76</xdr:col>
      <xdr:colOff>114300</xdr:colOff>
      <xdr:row>38</xdr:row>
      <xdr:rowOff>66330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55326"/>
          <a:ext cx="889000" cy="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3857</xdr:rowOff>
    </xdr:from>
    <xdr:to>
      <xdr:col>71</xdr:col>
      <xdr:colOff>177800</xdr:colOff>
      <xdr:row>38</xdr:row>
      <xdr:rowOff>66330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18957"/>
          <a:ext cx="8890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120000</xdr:rowOff>
    </xdr:from>
    <xdr:to>
      <xdr:col>85</xdr:col>
      <xdr:colOff>177800</xdr:colOff>
      <xdr:row>38</xdr:row>
      <xdr:rowOff>50150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34927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165546</xdr:rowOff>
    </xdr:from>
    <xdr:to>
      <xdr:col>81</xdr:col>
      <xdr:colOff>101600</xdr:colOff>
      <xdr:row>38</xdr:row>
      <xdr:rowOff>95696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86823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160876</xdr:rowOff>
    </xdr:from>
    <xdr:to>
      <xdr:col>76</xdr:col>
      <xdr:colOff>165100</xdr:colOff>
      <xdr:row>38</xdr:row>
      <xdr:rowOff>91026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82153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15530</xdr:rowOff>
    </xdr:from>
    <xdr:to>
      <xdr:col>72</xdr:col>
      <xdr:colOff>38100</xdr:colOff>
      <xdr:row>38</xdr:row>
      <xdr:rowOff>117130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108257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124507</xdr:rowOff>
    </xdr:from>
    <xdr:to>
      <xdr:col>67</xdr:col>
      <xdr:colOff>101600</xdr:colOff>
      <xdr:row>38</xdr:row>
      <xdr:rowOff>54657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45784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79197</xdr:rowOff>
    </xdr:from>
    <xdr:to>
      <xdr:col>85</xdr:col>
      <xdr:colOff>127000</xdr:colOff>
      <xdr:row>53</xdr:row>
      <xdr:rowOff>56832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8823147"/>
          <a:ext cx="838200" cy="3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79197</xdr:rowOff>
    </xdr:from>
    <xdr:to>
      <xdr:col>81</xdr:col>
      <xdr:colOff>50800</xdr:colOff>
      <xdr:row>53</xdr:row>
      <xdr:rowOff>61423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8823147"/>
          <a:ext cx="889000" cy="32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96838</xdr:rowOff>
    </xdr:from>
    <xdr:to>
      <xdr:col>76</xdr:col>
      <xdr:colOff>114300</xdr:colOff>
      <xdr:row>53</xdr:row>
      <xdr:rowOff>61423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012238"/>
          <a:ext cx="889000" cy="1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96838</xdr:rowOff>
    </xdr:from>
    <xdr:to>
      <xdr:col>71</xdr:col>
      <xdr:colOff>177800</xdr:colOff>
      <xdr:row>55</xdr:row>
      <xdr:rowOff>78016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012238"/>
          <a:ext cx="889000" cy="49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6032</xdr:rowOff>
    </xdr:from>
    <xdr:to>
      <xdr:col>85</xdr:col>
      <xdr:colOff>177800</xdr:colOff>
      <xdr:row>53</xdr:row>
      <xdr:rowOff>107632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0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28909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94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28397</xdr:rowOff>
    </xdr:from>
    <xdr:to>
      <xdr:col>81</xdr:col>
      <xdr:colOff>101600</xdr:colOff>
      <xdr:row>51</xdr:row>
      <xdr:rowOff>129997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877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146524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854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10623</xdr:rowOff>
    </xdr:from>
    <xdr:to>
      <xdr:col>76</xdr:col>
      <xdr:colOff>165100</xdr:colOff>
      <xdr:row>53</xdr:row>
      <xdr:rowOff>112223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0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128750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88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46038</xdr:rowOff>
    </xdr:from>
    <xdr:to>
      <xdr:col>72</xdr:col>
      <xdr:colOff>38100</xdr:colOff>
      <xdr:row>52</xdr:row>
      <xdr:rowOff>147638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896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164165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873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27216</xdr:rowOff>
    </xdr:from>
    <xdr:to>
      <xdr:col>67</xdr:col>
      <xdr:colOff>101600</xdr:colOff>
      <xdr:row>55</xdr:row>
      <xdr:rowOff>128816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145343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3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82713</xdr:rowOff>
    </xdr:from>
    <xdr:to>
      <xdr:col>85</xdr:col>
      <xdr:colOff>127000</xdr:colOff>
      <xdr:row>77</xdr:row>
      <xdr:rowOff>20746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112913"/>
          <a:ext cx="838200" cy="10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76193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9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20746</xdr:rowOff>
    </xdr:from>
    <xdr:to>
      <xdr:col>81</xdr:col>
      <xdr:colOff>50800</xdr:colOff>
      <xdr:row>78</xdr:row>
      <xdr:rowOff>124662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222396"/>
          <a:ext cx="889000" cy="27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159796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124662</xdr:rowOff>
    </xdr:from>
    <xdr:to>
      <xdr:col>76</xdr:col>
      <xdr:colOff>114300</xdr:colOff>
      <xdr:row>78</xdr:row>
      <xdr:rowOff>157662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97762"/>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51080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157662</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307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59163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31913</xdr:rowOff>
    </xdr:from>
    <xdr:to>
      <xdr:col>85</xdr:col>
      <xdr:colOff>177800</xdr:colOff>
      <xdr:row>76</xdr:row>
      <xdr:rowOff>133513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0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54791</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141396</xdr:rowOff>
    </xdr:from>
    <xdr:to>
      <xdr:col>81</xdr:col>
      <xdr:colOff>101600</xdr:colOff>
      <xdr:row>77</xdr:row>
      <xdr:rowOff>71546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1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88073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9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73862</xdr:rowOff>
    </xdr:from>
    <xdr:to>
      <xdr:col>76</xdr:col>
      <xdr:colOff>165100</xdr:colOff>
      <xdr:row>79</xdr:row>
      <xdr:rowOff>4012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20539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106862</xdr:rowOff>
    </xdr:from>
    <xdr:to>
      <xdr:col>72</xdr:col>
      <xdr:colOff>38100</xdr:colOff>
      <xdr:row>79</xdr:row>
      <xdr:rowOff>37012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53539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5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146850</xdr:rowOff>
    </xdr:from>
    <xdr:to>
      <xdr:col>85</xdr:col>
      <xdr:colOff>127000</xdr:colOff>
      <xdr:row>93</xdr:row>
      <xdr:rowOff>33871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920250"/>
          <a:ext cx="838200" cy="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33871</xdr:rowOff>
    </xdr:from>
    <xdr:to>
      <xdr:col>81</xdr:col>
      <xdr:colOff>50800</xdr:colOff>
      <xdr:row>93</xdr:row>
      <xdr:rowOff>116712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978721"/>
          <a:ext cx="889000" cy="8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116712</xdr:rowOff>
    </xdr:from>
    <xdr:to>
      <xdr:col>76</xdr:col>
      <xdr:colOff>114300</xdr:colOff>
      <xdr:row>93</xdr:row>
      <xdr:rowOff>152972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061562"/>
          <a:ext cx="889000" cy="3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152972</xdr:rowOff>
    </xdr:from>
    <xdr:to>
      <xdr:col>71</xdr:col>
      <xdr:colOff>177800</xdr:colOff>
      <xdr:row>93</xdr:row>
      <xdr:rowOff>158902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097822"/>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96050</xdr:rowOff>
    </xdr:from>
    <xdr:to>
      <xdr:col>85</xdr:col>
      <xdr:colOff>177800</xdr:colOff>
      <xdr:row>93</xdr:row>
      <xdr:rowOff>26200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8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118927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7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154521</xdr:rowOff>
    </xdr:from>
    <xdr:to>
      <xdr:col>81</xdr:col>
      <xdr:colOff>101600</xdr:colOff>
      <xdr:row>93</xdr:row>
      <xdr:rowOff>84671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101198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7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65912</xdr:rowOff>
    </xdr:from>
    <xdr:to>
      <xdr:col>76</xdr:col>
      <xdr:colOff>165100</xdr:colOff>
      <xdr:row>93</xdr:row>
      <xdr:rowOff>167512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1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12589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7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102172</xdr:rowOff>
    </xdr:from>
    <xdr:to>
      <xdr:col>72</xdr:col>
      <xdr:colOff>38100</xdr:colOff>
      <xdr:row>94</xdr:row>
      <xdr:rowOff>32322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48849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108102</xdr:rowOff>
    </xdr:from>
    <xdr:to>
      <xdr:col>67</xdr:col>
      <xdr:colOff>101600</xdr:colOff>
      <xdr:row>94</xdr:row>
      <xdr:rowOff>38252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0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54779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82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○民生費の住民一人当たり決算額は全国平均・県平均・類似団体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平均のいずれも大きく上回る状況が続いているが、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数の多さ（全て直営）が大きな影響を与えており、民生部門において人件費や施設維持費等の物件費が多いことが大きな要因として考えられる。今後も、定員適正化計画に基づく職員数の適正化等を行い、人件費の抑制を図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○衛生費において、令和３年度は可燃物処理場建設に係る負担金の増加が主要因となり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住民一人あたり決算額が全国平均・県平均・類似団体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令和４年度は本事業の完了により大きく減少した。以降は、類似団体内平均程度で推移するものと推測される。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○農林水産業費が全国平均・県平均・類似団体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上回っているのは、本町の面積の大部分を田畑や森林が占めており、農林業が主要な産業となっていることが一つの要因として考えられる。また、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下水道等事業会計（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農業集落排水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分）へ</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の繰出金が高い水準にあること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要因として挙げられ、人口密度が低く下水道事業の経営において収益性が低い地域ではあるものの、下水道事業全体の施設統廃合等による維持・更新経費の抑制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や料金改定等経営改善・見直しを通じて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、繰出金の抑制を図る。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○土木費について、令和３年度から町営住宅施設改修事業を年次的に実施しており、当面の間、施設維持補修等に係る経費が高い水準となることが想定される。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○教育費については、校舎整備や空調設備の新設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等の臨時的事業を実施し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年度までの間、郡家西小学校・郡家東小学校の校舎大規模改修を実施してきたこともあって、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平均のいずれも上回</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る状況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となっている。○公債費の住民一人あたり決算額が全国平均・県平均・類似団体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のいずれも上回っているのは、人口密度の低さも要因として挙げられるが、財政力の低い本町が合併後の施設統廃合や新しいまちづくりに係る建設事業を着実に行うためには、その財源として地方債を活用せざるを得ないことが大きな要因である。今後も建設事業の実施に当たっては適正かつ計画的な実施に努めるとともに、地方財源措置の高い地方債の活用を行い、実質将来負担の抑制に努めるとともに、公共施設の保有量の適正化をさらに推進し、公債費や維持管理費の圧縮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鳥取県八頭町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令和６年度は歳入の地方交付税は増加したが、歳出の人件費や公債費等が増加したことで</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実質収支は前年度比で</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平成３０年度は、</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学校の空調設備整備事業や災害復旧事業</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の実施により</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大規模な一般財源不足</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が生じ、実質単年度収支が▲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5.59</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と大きくマイナスになったが</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には、プラスに上向き、令和３年度は前年度比で</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したことで</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％となっている。令和４年度はコロナ禍からの脱却、物価高騰に対応するための地域経済対策事業等により前年度比で</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4.27</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ポイント減少し、マイナスへ転じ、令和５年度も物価高騰対策や災害復旧事業の実施により前年度比</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ポイントの減少、令和６年度は前年度に引き続き、物価高騰対策等を実施したが前年度比</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0.79</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ポイント増加し、一定の改善が見られた。</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社会保障経費の増大や公共施設の老朽化対策の実施等に伴う歳出の増大に備えるため、職員数の適正化等による人件費の抑制や、公共施設の適量化による維持・更新経費の抑制、また、相談・支援体制の充実等の総合的な対策による扶助費の抑制に努める。</a:t>
          </a:r>
          <a:endPar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鳥取県八頭町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一般会計では、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歳入の地方交付税は増加したが、歳出の人件費や公債費等が増加したことで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ポイント減少したものの依然として高い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水準で黒字を維持している。介護保険特別会計においては、介護給付費が年々増加傾向にあったことから、財政基盤の強化を図るため平成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年度に介護保険料の見直しを行ったところであるが、これによって給付に対する保険料水準の適正化を図ることができ、令</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和６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ポイント減少したものの高い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額を維持することが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できている。また、全ての会計において、前年度と同様に令和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年度も黒字を維持している。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以降においても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、職員数の適正化による人件費の抑制や、維持補修費・扶助費等の経常経費の抑制</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必要がある。また、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簡易水道事業・下水道等事業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令和６年度から法適用の公営事業会計へと移行したが、下水道等事業会計は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人口密度の低さによる収益性の低さ等の影響で一般会計から多額の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支出</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を必要としており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、長寿命化事業・統廃合事業による施設の更新経費・維持管理経費等の歳出の抑制に努めるとともに、料金水準の見直しによる歳入の確保を図る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など経営改善に取り組む</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13389895</v>
      </c>
      <c r="BO4" s="358"/>
      <c r="BP4" s="358"/>
      <c r="BQ4" s="358"/>
      <c r="BR4" s="358"/>
      <c r="BS4" s="358"/>
      <c r="BT4" s="358"/>
      <c r="BU4" s="359"/>
      <c r="BV4" s="357">
        <v>13296958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11.6</v>
      </c>
      <c r="CU4" s="364"/>
      <c r="CV4" s="364"/>
      <c r="CW4" s="364"/>
      <c r="CX4" s="364"/>
      <c r="CY4" s="364"/>
      <c r="CZ4" s="364"/>
      <c r="DA4" s="365"/>
      <c r="DB4" s="363">
        <v>13.1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12393981</v>
      </c>
      <c r="BO5" s="395"/>
      <c r="BP5" s="395"/>
      <c r="BQ5" s="395"/>
      <c r="BR5" s="395"/>
      <c r="BS5" s="395"/>
      <c r="BT5" s="395"/>
      <c r="BU5" s="396"/>
      <c r="BV5" s="394">
        <v>12224668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89.1</v>
      </c>
      <c r="CU5" s="392"/>
      <c r="CV5" s="392"/>
      <c r="CW5" s="392"/>
      <c r="CX5" s="392"/>
      <c r="CY5" s="392"/>
      <c r="CZ5" s="392"/>
      <c r="DA5" s="393"/>
      <c r="DB5" s="391">
        <v>91.9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995914</v>
      </c>
      <c r="BO6" s="395"/>
      <c r="BP6" s="395"/>
      <c r="BQ6" s="395"/>
      <c r="BR6" s="395"/>
      <c r="BS6" s="395"/>
      <c r="BT6" s="395"/>
      <c r="BU6" s="396"/>
      <c r="BV6" s="394">
        <v>1072290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89.3</v>
      </c>
      <c r="CU6" s="432"/>
      <c r="CV6" s="432"/>
      <c r="CW6" s="432"/>
      <c r="CX6" s="432"/>
      <c r="CY6" s="432"/>
      <c r="CZ6" s="432"/>
      <c r="DA6" s="433"/>
      <c r="DB6" s="431">
        <v>92.3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185387</v>
      </c>
      <c r="BO7" s="395"/>
      <c r="BP7" s="395"/>
      <c r="BQ7" s="395"/>
      <c r="BR7" s="395"/>
      <c r="BS7" s="395"/>
      <c r="BT7" s="395"/>
      <c r="BU7" s="396"/>
      <c r="BV7" s="394">
        <v>162935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7012773</v>
      </c>
      <c r="CU7" s="395"/>
      <c r="CV7" s="395"/>
      <c r="CW7" s="395"/>
      <c r="CX7" s="395"/>
      <c r="CY7" s="395"/>
      <c r="CZ7" s="395"/>
      <c r="DA7" s="396"/>
      <c r="DB7" s="394">
        <v>6932675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810527</v>
      </c>
      <c r="BO8" s="395"/>
      <c r="BP8" s="395"/>
      <c r="BQ8" s="395"/>
      <c r="BR8" s="395"/>
      <c r="BS8" s="395"/>
      <c r="BT8" s="395"/>
      <c r="BU8" s="396"/>
      <c r="BV8" s="394">
        <v>909355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0.23</v>
      </c>
      <c r="CU8" s="435"/>
      <c r="CV8" s="435"/>
      <c r="CW8" s="435"/>
      <c r="CX8" s="435"/>
      <c r="CY8" s="435"/>
      <c r="CZ8" s="435"/>
      <c r="DA8" s="436"/>
      <c r="DB8" s="434">
        <v>0.23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15937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-98828</v>
      </c>
      <c r="BO9" s="395"/>
      <c r="BP9" s="395"/>
      <c r="BQ9" s="395"/>
      <c r="BR9" s="395"/>
      <c r="BS9" s="395"/>
      <c r="BT9" s="395"/>
      <c r="BU9" s="396"/>
      <c r="BV9" s="394">
        <v>-52239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14.9</v>
      </c>
      <c r="CU9" s="392"/>
      <c r="CV9" s="392"/>
      <c r="CW9" s="392"/>
      <c r="CX9" s="392"/>
      <c r="CY9" s="392"/>
      <c r="CZ9" s="392"/>
      <c r="DA9" s="393"/>
      <c r="DB9" s="391">
        <v>14.3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16985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2520</v>
      </c>
      <c r="BO10" s="395"/>
      <c r="BP10" s="395"/>
      <c r="BQ10" s="395"/>
      <c r="BR10" s="395"/>
      <c r="BS10" s="395"/>
      <c r="BT10" s="395"/>
      <c r="BU10" s="396"/>
      <c r="BV10" s="394">
        <v>2450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15488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15430</v>
      </c>
      <c r="S13" s="479"/>
      <c r="T13" s="479"/>
      <c r="U13" s="479"/>
      <c r="V13" s="480"/>
      <c r="W13" s="410" t="s">
        <v>131</v>
      </c>
      <c r="X13" s="411"/>
      <c r="Y13" s="411"/>
      <c r="Z13" s="411"/>
      <c r="AA13" s="411"/>
      <c r="AB13" s="401"/>
      <c r="AC13" s="445">
        <v>1199</v>
      </c>
      <c r="AD13" s="446"/>
      <c r="AE13" s="446"/>
      <c r="AF13" s="446"/>
      <c r="AG13" s="488"/>
      <c r="AH13" s="445">
        <v>1513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-96308</v>
      </c>
      <c r="BO13" s="395"/>
      <c r="BP13" s="395"/>
      <c r="BQ13" s="395"/>
      <c r="BR13" s="395"/>
      <c r="BS13" s="395"/>
      <c r="BT13" s="395"/>
      <c r="BU13" s="396"/>
      <c r="BV13" s="394">
        <v>-149789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9.3000000000000007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15748</v>
      </c>
      <c r="S14" s="479"/>
      <c r="T14" s="479"/>
      <c r="U14" s="479"/>
      <c r="V14" s="480"/>
      <c r="W14" s="384"/>
      <c r="X14" s="385"/>
      <c r="Y14" s="385"/>
      <c r="Z14" s="385"/>
      <c r="AA14" s="385"/>
      <c r="AB14" s="374"/>
      <c r="AC14" s="481">
        <v>14.7</v>
      </c>
      <c r="AD14" s="482"/>
      <c r="AE14" s="482"/>
      <c r="AF14" s="482"/>
      <c r="AG14" s="483"/>
      <c r="AH14" s="481">
        <v>17.3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19.8</v>
      </c>
      <c r="CU14" s="493"/>
      <c r="CV14" s="493"/>
      <c r="CW14" s="493"/>
      <c r="CX14" s="493"/>
      <c r="CY14" s="493"/>
      <c r="CZ14" s="493"/>
      <c r="DA14" s="494"/>
      <c r="DB14" s="492">
        <v>20.7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15696</v>
      </c>
      <c r="S15" s="479"/>
      <c r="T15" s="479"/>
      <c r="U15" s="479"/>
      <c r="V15" s="480"/>
      <c r="W15" s="410" t="s">
        <v>137</v>
      </c>
      <c r="X15" s="411"/>
      <c r="Y15" s="411"/>
      <c r="Z15" s="411"/>
      <c r="AA15" s="411"/>
      <c r="AB15" s="401"/>
      <c r="AC15" s="445">
        <v>1976</v>
      </c>
      <c r="AD15" s="446"/>
      <c r="AE15" s="446"/>
      <c r="AF15" s="446"/>
      <c r="AG15" s="488"/>
      <c r="AH15" s="445">
        <v>2108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1548262</v>
      </c>
      <c r="BO15" s="358"/>
      <c r="BP15" s="358"/>
      <c r="BQ15" s="358"/>
      <c r="BR15" s="358"/>
      <c r="BS15" s="358"/>
      <c r="BT15" s="358"/>
      <c r="BU15" s="359"/>
      <c r="BV15" s="357">
        <v>1535467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24.3</v>
      </c>
      <c r="AD16" s="482"/>
      <c r="AE16" s="482"/>
      <c r="AF16" s="482"/>
      <c r="AG16" s="483"/>
      <c r="AH16" s="481">
        <v>24.1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6661986</v>
      </c>
      <c r="BO16" s="395"/>
      <c r="BP16" s="395"/>
      <c r="BQ16" s="395"/>
      <c r="BR16" s="395"/>
      <c r="BS16" s="395"/>
      <c r="BT16" s="395"/>
      <c r="BU16" s="396"/>
      <c r="BV16" s="394">
        <v>6556320</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4972</v>
      </c>
      <c r="AD17" s="446"/>
      <c r="AE17" s="446"/>
      <c r="AF17" s="446"/>
      <c r="AG17" s="488"/>
      <c r="AH17" s="445">
        <v>5140</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1895855</v>
      </c>
      <c r="BO17" s="395"/>
      <c r="BP17" s="395"/>
      <c r="BQ17" s="395"/>
      <c r="BR17" s="395"/>
      <c r="BS17" s="395"/>
      <c r="BT17" s="395"/>
      <c r="BU17" s="396"/>
      <c r="BV17" s="394">
        <v>1883309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206.71</v>
      </c>
      <c r="M18" s="518"/>
      <c r="N18" s="518"/>
      <c r="O18" s="518"/>
      <c r="P18" s="518"/>
      <c r="Q18" s="518"/>
      <c r="R18" s="519"/>
      <c r="S18" s="519"/>
      <c r="T18" s="519"/>
      <c r="U18" s="519"/>
      <c r="V18" s="520"/>
      <c r="W18" s="412"/>
      <c r="X18" s="413"/>
      <c r="Y18" s="413"/>
      <c r="Z18" s="413"/>
      <c r="AA18" s="413"/>
      <c r="AB18" s="404"/>
      <c r="AC18" s="521">
        <v>61</v>
      </c>
      <c r="AD18" s="522"/>
      <c r="AE18" s="522"/>
      <c r="AF18" s="522"/>
      <c r="AG18" s="523"/>
      <c r="AH18" s="521">
        <v>58.7</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6287949</v>
      </c>
      <c r="BO18" s="395"/>
      <c r="BP18" s="395"/>
      <c r="BQ18" s="395"/>
      <c r="BR18" s="395"/>
      <c r="BS18" s="395"/>
      <c r="BT18" s="395"/>
      <c r="BU18" s="396"/>
      <c r="BV18" s="394">
        <v>6384588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77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8893938</v>
      </c>
      <c r="BO19" s="395"/>
      <c r="BP19" s="395"/>
      <c r="BQ19" s="395"/>
      <c r="BR19" s="395"/>
      <c r="BS19" s="395"/>
      <c r="BT19" s="395"/>
      <c r="BU19" s="396"/>
      <c r="BV19" s="394">
        <v>8889923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5326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12983149</v>
      </c>
      <c r="BO22" s="358"/>
      <c r="BP22" s="358"/>
      <c r="BQ22" s="358"/>
      <c r="BR22" s="358"/>
      <c r="BS22" s="358"/>
      <c r="BT22" s="358"/>
      <c r="BU22" s="359"/>
      <c r="BV22" s="357">
        <v>13097325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10424298</v>
      </c>
      <c r="BO23" s="395"/>
      <c r="BP23" s="395"/>
      <c r="BQ23" s="395"/>
      <c r="BR23" s="395"/>
      <c r="BS23" s="395"/>
      <c r="BT23" s="395"/>
      <c r="BU23" s="396"/>
      <c r="BV23" s="394">
        <v>10194516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8020</v>
      </c>
      <c r="R24" s="446"/>
      <c r="S24" s="446"/>
      <c r="T24" s="446"/>
      <c r="U24" s="446"/>
      <c r="V24" s="488"/>
      <c r="W24" s="540"/>
      <c r="X24" s="541"/>
      <c r="Y24" s="542"/>
      <c r="Z24" s="444" t="s">
        <v>161</v>
      </c>
      <c r="AA24" s="424"/>
      <c r="AB24" s="424"/>
      <c r="AC24" s="424"/>
      <c r="AD24" s="424"/>
      <c r="AE24" s="424"/>
      <c r="AF24" s="424"/>
      <c r="AG24" s="425"/>
      <c r="AH24" s="445">
        <v>192</v>
      </c>
      <c r="AI24" s="446"/>
      <c r="AJ24" s="446"/>
      <c r="AK24" s="446"/>
      <c r="AL24" s="488"/>
      <c r="AM24" s="445">
        <v>581568</v>
      </c>
      <c r="AN24" s="446"/>
      <c r="AO24" s="446"/>
      <c r="AP24" s="446"/>
      <c r="AQ24" s="446"/>
      <c r="AR24" s="488"/>
      <c r="AS24" s="445">
        <v>3029</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10141987</v>
      </c>
      <c r="BO24" s="395"/>
      <c r="BP24" s="395"/>
      <c r="BQ24" s="395"/>
      <c r="BR24" s="395"/>
      <c r="BS24" s="395"/>
      <c r="BT24" s="395"/>
      <c r="BU24" s="396"/>
      <c r="BV24" s="394">
        <v>9892702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6340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312375</v>
      </c>
      <c r="BO25" s="358"/>
      <c r="BP25" s="358"/>
      <c r="BQ25" s="358"/>
      <c r="BR25" s="358"/>
      <c r="BS25" s="358"/>
      <c r="BT25" s="358"/>
      <c r="BU25" s="359"/>
      <c r="BV25" s="357">
        <v>376071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5940</v>
      </c>
      <c r="R26" s="446"/>
      <c r="S26" s="446"/>
      <c r="T26" s="446"/>
      <c r="U26" s="446"/>
      <c r="V26" s="488"/>
      <c r="W26" s="540"/>
      <c r="X26" s="541"/>
      <c r="Y26" s="542"/>
      <c r="Z26" s="444" t="s">
        <v>167</v>
      </c>
      <c r="AA26" s="546"/>
      <c r="AB26" s="546"/>
      <c r="AC26" s="546"/>
      <c r="AD26" s="546"/>
      <c r="AE26" s="546"/>
      <c r="AF26" s="546"/>
      <c r="AG26" s="547"/>
      <c r="AH26" s="445">
        <v>13</v>
      </c>
      <c r="AI26" s="446"/>
      <c r="AJ26" s="446"/>
      <c r="AK26" s="446"/>
      <c r="AL26" s="488"/>
      <c r="AM26" s="445">
        <v>38792</v>
      </c>
      <c r="AN26" s="446"/>
      <c r="AO26" s="446"/>
      <c r="AP26" s="446"/>
      <c r="AQ26" s="446"/>
      <c r="AR26" s="488"/>
      <c r="AS26" s="445">
        <v>2984</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3290</v>
      </c>
      <c r="R27" s="446"/>
      <c r="S27" s="446"/>
      <c r="T27" s="446"/>
      <c r="U27" s="446"/>
      <c r="V27" s="488"/>
      <c r="W27" s="540"/>
      <c r="X27" s="541"/>
      <c r="Y27" s="542"/>
      <c r="Z27" s="444" t="s">
        <v>170</v>
      </c>
      <c r="AA27" s="424"/>
      <c r="AB27" s="424"/>
      <c r="AC27" s="424"/>
      <c r="AD27" s="424"/>
      <c r="AE27" s="424"/>
      <c r="AF27" s="424"/>
      <c r="AG27" s="425"/>
      <c r="AH27" s="445">
        <v>2</v>
      </c>
      <c r="AI27" s="446"/>
      <c r="AJ27" s="446"/>
      <c r="AK27" s="446"/>
      <c r="AL27" s="488"/>
      <c r="AM27" s="445" t="s">
        <v>171</v>
      </c>
      <c r="AN27" s="446"/>
      <c r="AO27" s="446"/>
      <c r="AP27" s="446"/>
      <c r="AQ27" s="446"/>
      <c r="AR27" s="488"/>
      <c r="AS27" s="445" t="s">
        <v>171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2520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3205990</v>
      </c>
      <c r="BO28" s="358"/>
      <c r="BP28" s="358"/>
      <c r="BQ28" s="358"/>
      <c r="BR28" s="358"/>
      <c r="BS28" s="358"/>
      <c r="BT28" s="358"/>
      <c r="BU28" s="359"/>
      <c r="BV28" s="357">
        <v>3203470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2370</v>
      </c>
      <c r="R29" s="446"/>
      <c r="S29" s="446"/>
      <c r="T29" s="446"/>
      <c r="U29" s="446"/>
      <c r="V29" s="488"/>
      <c r="W29" s="543"/>
      <c r="X29" s="544"/>
      <c r="Y29" s="545"/>
      <c r="Z29" s="444" t="s">
        <v>177</v>
      </c>
      <c r="AA29" s="424"/>
      <c r="AB29" s="424"/>
      <c r="AC29" s="424"/>
      <c r="AD29" s="424"/>
      <c r="AE29" s="424"/>
      <c r="AF29" s="424"/>
      <c r="AG29" s="425"/>
      <c r="AH29" s="445">
        <v>194</v>
      </c>
      <c r="AI29" s="446"/>
      <c r="AJ29" s="446"/>
      <c r="AK29" s="446"/>
      <c r="AL29" s="488"/>
      <c r="AM29" s="445">
        <v>589240</v>
      </c>
      <c r="AN29" s="446"/>
      <c r="AO29" s="446"/>
      <c r="AP29" s="446"/>
      <c r="AQ29" s="446"/>
      <c r="AR29" s="488"/>
      <c r="AS29" s="445">
        <v>3037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1035417</v>
      </c>
      <c r="BO29" s="395"/>
      <c r="BP29" s="395"/>
      <c r="BQ29" s="395"/>
      <c r="BR29" s="395"/>
      <c r="BS29" s="395"/>
      <c r="BT29" s="395"/>
      <c r="BU29" s="396"/>
      <c r="BV29" s="394">
        <v>998777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91.8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2694913</v>
      </c>
      <c r="BO30" s="514"/>
      <c r="BP30" s="514"/>
      <c r="BQ30" s="514"/>
      <c r="BR30" s="514"/>
      <c r="BS30" s="514"/>
      <c r="BT30" s="514"/>
      <c r="BU30" s="515"/>
      <c r="BV30" s="513">
        <v>2544543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宅地造成特別会計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鳥取県東部広域行政管理組合（一般会計）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(一財)八頭町農業公社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墓地事業特別会計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下水道等事業会計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鳥取県東部広域行政管理組合（因幡ふるさと振興事業費特別会計）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八東地域振興(株)</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鳥取県後期高齢者医療広域連合（一般会計）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八頭町土地開発公社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鳥取県後期高齢者医療広域連合（特別会計）</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若桜鉄道(株)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鳥取県町村総合事務組合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1JfkI7FBJlnYZwA3fIBnoZipmnr8XC+wxxGMhP53jOCofmbYFnrniFVTtASBdmMYMTq8NJuiFwfoNzgh/H4sQ==" saltValue="ndJsT2rA1RgZUrmeWJ7T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10.38</v>
      </c>
      <c r="G34" s="33">
        <v>13.93</v>
      </c>
      <c r="H34" s="33">
        <v>13.9</v>
      </c>
      <c r="I34" s="33">
        <v>13.1</v>
      </c>
      <c r="J34" s="34">
        <v>11.53</v>
      </c>
      <c r="K34" s="22"/>
      <c r="L34" s="22"/>
      <c r="M34" s="22"/>
      <c r="N34" s="22"/>
      <c r="O34" s="22"/>
      <c r="P34" s="22"/>
    </row>
    <row r="35" spans="1:16" ht="39" customHeight="1" x14ac:dyDescent="0.2">
      <c r="A35" s="22"/>
      <c r="B35" s="35"/>
      <c r="C35" s="1132" t="s">
        <v>536</v>
      </c>
      <c r="D35" s="1132"/>
      <c r="E35" s="1133"/>
      <c r="F35" s="36">
        <v>2.04</v>
      </c>
      <c r="G35" s="37">
        <v>2.68</v>
      </c>
      <c r="H35" s="37">
        <v>5.94</v>
      </c>
      <c r="I35" s="37">
        <v>2.85</v>
      </c>
      <c r="J35" s="38">
        <v>2.8</v>
      </c>
      <c r="K35" s="22"/>
      <c r="L35" s="22"/>
      <c r="M35" s="22"/>
      <c r="N35" s="22"/>
      <c r="O35" s="22"/>
      <c r="P35" s="22"/>
    </row>
    <row r="36" spans="1:16" ht="39" customHeight="1" x14ac:dyDescent="0.2">
      <c r="A36" s="22"/>
      <c r="B36" s="35"/>
      <c r="C36" s="1132" t="s">
        <v>537</v>
      </c>
      <c r="D36" s="1132"/>
      <c r="E36" s="1133"/>
      <c r="F36" s="36" t="s">
        <v>489</v>
      </c>
      <c r="G36" s="37" t="s">
        <v>489</v>
      </c>
      <c r="H36" s="37" t="s">
        <v>489</v>
      </c>
      <c r="I36" s="37" t="s">
        <v>489</v>
      </c>
      <c r="J36" s="38">
        <v>1.79</v>
      </c>
      <c r="K36" s="22"/>
      <c r="L36" s="22"/>
      <c r="M36" s="22"/>
      <c r="N36" s="22"/>
      <c r="O36" s="22"/>
      <c r="P36" s="22"/>
    </row>
    <row r="37" spans="1:16" ht="39" customHeight="1" x14ac:dyDescent="0.2">
      <c r="A37" s="22"/>
      <c r="B37" s="35"/>
      <c r="C37" s="1132" t="s">
        <v>538</v>
      </c>
      <c r="D37" s="1132"/>
      <c r="E37" s="1133"/>
      <c r="F37" s="36">
        <v>0.61</v>
      </c>
      <c r="G37" s="37">
        <v>0.42</v>
      </c>
      <c r="H37" s="37">
        <v>0.56000000000000005</v>
      </c>
      <c r="I37" s="37">
        <v>0.55000000000000004</v>
      </c>
      <c r="J37" s="38">
        <v>1.2</v>
      </c>
      <c r="K37" s="22"/>
      <c r="L37" s="22"/>
      <c r="M37" s="22"/>
      <c r="N37" s="22"/>
      <c r="O37" s="22"/>
      <c r="P37" s="22"/>
    </row>
    <row r="38" spans="1:16" ht="39" customHeight="1" x14ac:dyDescent="0.2">
      <c r="A38" s="22"/>
      <c r="B38" s="35"/>
      <c r="C38" s="1132" t="s">
        <v>539</v>
      </c>
      <c r="D38" s="1132"/>
      <c r="E38" s="1133"/>
      <c r="F38" s="36">
        <v>0.46</v>
      </c>
      <c r="G38" s="37">
        <v>1.03</v>
      </c>
      <c r="H38" s="37">
        <v>0.95</v>
      </c>
      <c r="I38" s="37">
        <v>0.99</v>
      </c>
      <c r="J38" s="38">
        <v>0.99</v>
      </c>
      <c r="K38" s="22"/>
      <c r="L38" s="22"/>
      <c r="M38" s="22"/>
      <c r="N38" s="22"/>
      <c r="O38" s="22"/>
      <c r="P38" s="22"/>
    </row>
    <row r="39" spans="1:16" ht="39" customHeight="1" x14ac:dyDescent="0.2">
      <c r="A39" s="22"/>
      <c r="B39" s="35"/>
      <c r="C39" s="1132" t="s">
        <v>540</v>
      </c>
      <c r="D39" s="1132"/>
      <c r="E39" s="1133"/>
      <c r="F39" s="36">
        <v>0.01</v>
      </c>
      <c r="G39" s="37">
        <v>0</v>
      </c>
      <c r="H39" s="37">
        <v>0</v>
      </c>
      <c r="I39" s="37">
        <v>0</v>
      </c>
      <c r="J39" s="38">
        <v>0.02</v>
      </c>
      <c r="K39" s="22"/>
      <c r="L39" s="22"/>
      <c r="M39" s="22"/>
      <c r="N39" s="22"/>
      <c r="O39" s="22"/>
      <c r="P39" s="22"/>
    </row>
    <row r="40" spans="1:16" ht="39" customHeight="1" x14ac:dyDescent="0.2">
      <c r="A40" s="22"/>
      <c r="B40" s="35"/>
      <c r="C40" s="1132" t="s">
        <v>541</v>
      </c>
      <c r="D40" s="1132"/>
      <c r="E40" s="1133"/>
      <c r="F40" s="36">
        <v>0.01</v>
      </c>
      <c r="G40" s="37">
        <v>0.01</v>
      </c>
      <c r="H40" s="37">
        <v>0.02</v>
      </c>
      <c r="I40" s="37">
        <v>0.02</v>
      </c>
      <c r="J40" s="38">
        <v>0.01</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0.99</v>
      </c>
      <c r="G43" s="42">
        <v>0.99</v>
      </c>
      <c r="H43" s="42">
        <v>1.06</v>
      </c>
      <c r="I43" s="42">
        <v>1.5</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BoUf6RMqLwpkCp+zWxG0Ya3Y4yi8H/RUgYOI6MafbgJ9A1+HvdcKWaWgZ0TVhdrXtE02u7gGfPMb7Ngtwid7g==" saltValue="EDp328qJ97xnwHmr9ea6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1203</v>
      </c>
      <c r="L45" s="58">
        <v>1189</v>
      </c>
      <c r="M45" s="58">
        <v>1213</v>
      </c>
      <c r="N45" s="58">
        <v>1289</v>
      </c>
      <c r="O45" s="59">
        <v>1339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619</v>
      </c>
      <c r="L48" s="62">
        <v>627</v>
      </c>
      <c r="M48" s="62">
        <v>619</v>
      </c>
      <c r="N48" s="62">
        <v>582</v>
      </c>
      <c r="O48" s="63">
        <v>576</v>
      </c>
      <c r="P48" s="46"/>
      <c r="Q48" s="46"/>
      <c r="R48" s="46"/>
      <c r="S48" s="46"/>
      <c r="T48" s="46"/>
      <c r="U48" s="46"/>
    </row>
    <row r="49" spans="1:21" ht="30.75" customHeight="1" x14ac:dyDescent="0.2">
      <c r="A49" s="46"/>
      <c r="B49" s="1140"/>
      <c r="C49" s="1141"/>
      <c r="D49" s="60"/>
      <c r="E49" s="1146" t="s">
        <v>14</v>
      </c>
      <c r="F49" s="1146"/>
      <c r="G49" s="1146"/>
      <c r="H49" s="1146"/>
      <c r="I49" s="1146"/>
      <c r="J49" s="1147"/>
      <c r="K49" s="61">
        <v>17</v>
      </c>
      <c r="L49" s="62">
        <v>16</v>
      </c>
      <c r="M49" s="62">
        <v>23</v>
      </c>
      <c r="N49" s="62">
        <v>15</v>
      </c>
      <c r="O49" s="63">
        <v>18</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1351</v>
      </c>
      <c r="L52" s="62">
        <v>1322</v>
      </c>
      <c r="M52" s="62">
        <v>1322</v>
      </c>
      <c r="N52" s="62">
        <v>1345</v>
      </c>
      <c r="O52" s="63">
        <v>1303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488</v>
      </c>
      <c r="L53" s="67">
        <v>510</v>
      </c>
      <c r="M53" s="67">
        <v>533</v>
      </c>
      <c r="N53" s="67">
        <v>541</v>
      </c>
      <c r="O53" s="68">
        <v>630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X7M8YWenOHU6rLTb9O5p9wWPbPw7jeqwQSCMgCoWzodgN8ri1c01sLrRcZWLsV9/IWIlMyP4cGL0kyfMpJFNA==" saltValue="li+8//agNhLcMuw+2P77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12149</v>
      </c>
      <c r="J41" s="331">
        <v>12901</v>
      </c>
      <c r="K41" s="331">
        <v>12928</v>
      </c>
      <c r="L41" s="331">
        <v>13097</v>
      </c>
      <c r="M41" s="332">
        <v>12983</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4508</v>
      </c>
      <c r="J43" s="334">
        <v>4194</v>
      </c>
      <c r="K43" s="334">
        <v>3836</v>
      </c>
      <c r="L43" s="334">
        <v>3351</v>
      </c>
      <c r="M43" s="335">
        <v>3139</v>
      </c>
    </row>
    <row r="44" spans="2:13" ht="27.75" customHeight="1" x14ac:dyDescent="0.2">
      <c r="B44" s="1171"/>
      <c r="C44" s="1172"/>
      <c r="D44" s="104"/>
      <c r="E44" s="1177" t="s">
        <v>34</v>
      </c>
      <c r="F44" s="1177"/>
      <c r="G44" s="1177"/>
      <c r="H44" s="1178"/>
      <c r="I44" s="333">
        <v>177</v>
      </c>
      <c r="J44" s="334">
        <v>170</v>
      </c>
      <c r="K44" s="334">
        <v>169</v>
      </c>
      <c r="L44" s="334">
        <v>158</v>
      </c>
      <c r="M44" s="335">
        <v>173</v>
      </c>
    </row>
    <row r="45" spans="2:13" ht="27.75" customHeight="1" x14ac:dyDescent="0.2">
      <c r="B45" s="1171"/>
      <c r="C45" s="1172"/>
      <c r="D45" s="104"/>
      <c r="E45" s="1177" t="s">
        <v>35</v>
      </c>
      <c r="F45" s="1177"/>
      <c r="G45" s="1177"/>
      <c r="H45" s="1178"/>
      <c r="I45" s="333">
        <v>728</v>
      </c>
      <c r="J45" s="334">
        <v>739</v>
      </c>
      <c r="K45" s="334">
        <v>774</v>
      </c>
      <c r="L45" s="334">
        <v>794</v>
      </c>
      <c r="M45" s="335">
        <v>816</v>
      </c>
    </row>
    <row r="46" spans="2:13" ht="27.75" customHeight="1" x14ac:dyDescent="0.2">
      <c r="B46" s="1171"/>
      <c r="C46" s="1172"/>
      <c r="D46" s="105"/>
      <c r="E46" s="1177" t="s">
        <v>36</v>
      </c>
      <c r="F46" s="1177"/>
      <c r="G46" s="1177"/>
      <c r="H46" s="1178"/>
      <c r="I46" s="333">
        <v>0</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4217</v>
      </c>
      <c r="J50" s="334">
        <v>4289</v>
      </c>
      <c r="K50" s="334">
        <v>4276</v>
      </c>
      <c r="L50" s="334">
        <v>4208</v>
      </c>
      <c r="M50" s="335">
        <v>4247</v>
      </c>
    </row>
    <row r="51" spans="2:13" ht="27.75" customHeight="1" x14ac:dyDescent="0.2">
      <c r="B51" s="1171"/>
      <c r="C51" s="1172"/>
      <c r="D51" s="104"/>
      <c r="E51" s="1177" t="s">
        <v>42</v>
      </c>
      <c r="F51" s="1177"/>
      <c r="G51" s="1177"/>
      <c r="H51" s="1178"/>
      <c r="I51" s="333">
        <v>102</v>
      </c>
      <c r="J51" s="334">
        <v>126</v>
      </c>
      <c r="K51" s="334">
        <v>152</v>
      </c>
      <c r="L51" s="334">
        <v>193</v>
      </c>
      <c r="M51" s="335">
        <v>215</v>
      </c>
    </row>
    <row r="52" spans="2:13" ht="27.75" customHeight="1" x14ac:dyDescent="0.2">
      <c r="B52" s="1173"/>
      <c r="C52" s="1174"/>
      <c r="D52" s="104"/>
      <c r="E52" s="1177" t="s">
        <v>43</v>
      </c>
      <c r="F52" s="1177"/>
      <c r="G52" s="1177"/>
      <c r="H52" s="1178"/>
      <c r="I52" s="333">
        <v>12390</v>
      </c>
      <c r="J52" s="334">
        <v>12452</v>
      </c>
      <c r="K52" s="334">
        <v>12112</v>
      </c>
      <c r="L52" s="334">
        <v>11833</v>
      </c>
      <c r="M52" s="335">
        <v>11513</v>
      </c>
    </row>
    <row r="53" spans="2:13" ht="27.75" customHeight="1" thickBot="1" x14ac:dyDescent="0.25">
      <c r="B53" s="1184" t="s">
        <v>19</v>
      </c>
      <c r="C53" s="1185"/>
      <c r="D53" s="108"/>
      <c r="E53" s="1186" t="s">
        <v>44</v>
      </c>
      <c r="F53" s="1186"/>
      <c r="G53" s="1186"/>
      <c r="H53" s="1187"/>
      <c r="I53" s="336">
        <v>853</v>
      </c>
      <c r="J53" s="337">
        <v>1137</v>
      </c>
      <c r="K53" s="337">
        <v>1165</v>
      </c>
      <c r="L53" s="337">
        <v>1165</v>
      </c>
      <c r="M53" s="338">
        <v>1135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tWoRpFfRALnxKhRN81mO717Tj3umHwFx7M67ygJKhQmNsEdoYWLD496RLSm/PcJtcCy1kT9DBfWdj7RbzkL4A==" saltValue="EEZe70lXJVPubn5JLQsL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3301</v>
      </c>
      <c r="G55" s="339">
        <v>3203</v>
      </c>
      <c r="H55" s="340">
        <v>3206</v>
      </c>
    </row>
    <row r="56" spans="2:8" ht="52.5" customHeight="1" x14ac:dyDescent="0.2">
      <c r="B56" s="120"/>
      <c r="C56" s="1198" t="s">
        <v>47</v>
      </c>
      <c r="D56" s="1198"/>
      <c r="E56" s="1199"/>
      <c r="F56" s="341">
        <v>970</v>
      </c>
      <c r="G56" s="341">
        <v>999</v>
      </c>
      <c r="H56" s="342">
        <v>1035</v>
      </c>
    </row>
    <row r="57" spans="2:8" ht="53.25" customHeight="1" x14ac:dyDescent="0.2">
      <c r="B57" s="120"/>
      <c r="C57" s="1200" t="s">
        <v>48</v>
      </c>
      <c r="D57" s="1200"/>
      <c r="E57" s="1201"/>
      <c r="F57" s="343">
        <v>2461</v>
      </c>
      <c r="G57" s="343">
        <v>2545</v>
      </c>
      <c r="H57" s="344">
        <v>2695</v>
      </c>
    </row>
    <row r="58" spans="2:8" ht="45.75" customHeight="1" x14ac:dyDescent="0.2">
      <c r="B58" s="121"/>
      <c r="C58" s="1188" t="s">
        <v>561</v>
      </c>
      <c r="D58" s="1189"/>
      <c r="E58" s="1190"/>
      <c r="F58" s="345">
        <v>1840</v>
      </c>
      <c r="G58" s="345">
        <v>1841</v>
      </c>
      <c r="H58" s="346">
        <v>1842</v>
      </c>
    </row>
    <row r="59" spans="2:8" ht="45.75" customHeight="1" x14ac:dyDescent="0.2">
      <c r="B59" s="121"/>
      <c r="C59" s="1188" t="s">
        <v>562</v>
      </c>
      <c r="D59" s="1189"/>
      <c r="E59" s="1190"/>
      <c r="F59" s="345">
        <v>273</v>
      </c>
      <c r="G59" s="345">
        <v>423</v>
      </c>
      <c r="H59" s="346">
        <v>588</v>
      </c>
    </row>
    <row r="60" spans="2:8" ht="45.75" customHeight="1" x14ac:dyDescent="0.2">
      <c r="B60" s="121"/>
      <c r="C60" s="1188" t="s">
        <v>563</v>
      </c>
      <c r="D60" s="1189"/>
      <c r="E60" s="1190"/>
      <c r="F60" s="345">
        <v>200</v>
      </c>
      <c r="G60" s="345">
        <v>200</v>
      </c>
      <c r="H60" s="346">
        <v>200</v>
      </c>
    </row>
    <row r="61" spans="2:8" ht="45.75" customHeight="1" x14ac:dyDescent="0.2">
      <c r="B61" s="121"/>
      <c r="C61" s="1188" t="s">
        <v>564</v>
      </c>
      <c r="D61" s="1189"/>
      <c r="E61" s="1190"/>
      <c r="F61" s="345">
        <v>26</v>
      </c>
      <c r="G61" s="345">
        <v>27</v>
      </c>
      <c r="H61" s="346">
        <v>52</v>
      </c>
    </row>
    <row r="62" spans="2:8" ht="45.75" customHeight="1" thickBot="1" x14ac:dyDescent="0.25">
      <c r="B62" s="122"/>
      <c r="C62" s="1191" t="s">
        <v>565</v>
      </c>
      <c r="D62" s="1192"/>
      <c r="E62" s="1193"/>
      <c r="F62" s="347">
        <v>16</v>
      </c>
      <c r="G62" s="347">
        <v>12</v>
      </c>
      <c r="H62" s="348">
        <v>8</v>
      </c>
    </row>
    <row r="63" spans="2:8" ht="52.5" customHeight="1" thickBot="1" x14ac:dyDescent="0.25">
      <c r="B63" s="123"/>
      <c r="C63" s="1194" t="s">
        <v>49</v>
      </c>
      <c r="D63" s="1194"/>
      <c r="E63" s="1195"/>
      <c r="F63" s="349">
        <v>6732</v>
      </c>
      <c r="G63" s="349">
        <v>6747</v>
      </c>
      <c r="H63" s="350">
        <v>6936</v>
      </c>
    </row>
    <row r="64" spans="2:8" ht="13" x14ac:dyDescent="0.2"/>
  </sheetData>
  <sheetProtection algorithmName="SHA-512" hashValue="obhNuh1yZrjA/q7SPCJUwoxbuW1kI3+dR02Wp3P56AXCz+36FaDQos1JEXf/+moNWjZyFEdorvS6z2u6MIb8VQ==" saltValue="znz7k2BbSGZvu/YcUhDK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85450</v>
      </c>
      <c r="E3" s="142"/>
      <c r="F3" s="143">
        <v>84459</v>
      </c>
      <c r="G3" s="144"/>
      <c r="H3" s="145"/>
    </row>
    <row r="4" spans="1:8" x14ac:dyDescent="0.2">
      <c r="A4" s="146"/>
      <c r="B4" s="147"/>
      <c r="C4" s="148"/>
      <c r="D4" s="149">
        <v>46204</v>
      </c>
      <c r="E4" s="150"/>
      <c r="F4" s="151">
        <v>47314</v>
      </c>
      <c r="G4" s="152"/>
      <c r="H4" s="153"/>
    </row>
    <row r="5" spans="1:8" x14ac:dyDescent="0.2">
      <c r="A5" s="134" t="s">
        <v>521</v>
      </c>
      <c r="B5" s="139"/>
      <c r="C5" s="140"/>
      <c r="D5" s="141">
        <v>117179</v>
      </c>
      <c r="E5" s="142"/>
      <c r="F5" s="143">
        <v>74568</v>
      </c>
      <c r="G5" s="144"/>
      <c r="H5" s="145"/>
    </row>
    <row r="6" spans="1:8" x14ac:dyDescent="0.2">
      <c r="A6" s="146"/>
      <c r="B6" s="147"/>
      <c r="C6" s="148"/>
      <c r="D6" s="149">
        <v>62605</v>
      </c>
      <c r="E6" s="150"/>
      <c r="F6" s="151">
        <v>42558</v>
      </c>
      <c r="G6" s="152"/>
      <c r="H6" s="153"/>
    </row>
    <row r="7" spans="1:8" x14ac:dyDescent="0.2">
      <c r="A7" s="134" t="s">
        <v>522</v>
      </c>
      <c r="B7" s="139"/>
      <c r="C7" s="140"/>
      <c r="D7" s="141">
        <v>104198</v>
      </c>
      <c r="E7" s="142"/>
      <c r="F7" s="143">
        <v>73693</v>
      </c>
      <c r="G7" s="144"/>
      <c r="H7" s="145"/>
    </row>
    <row r="8" spans="1:8" x14ac:dyDescent="0.2">
      <c r="A8" s="146"/>
      <c r="B8" s="147"/>
      <c r="C8" s="148"/>
      <c r="D8" s="149">
        <v>47629</v>
      </c>
      <c r="E8" s="150"/>
      <c r="F8" s="151">
        <v>44203</v>
      </c>
      <c r="G8" s="152"/>
      <c r="H8" s="153"/>
    </row>
    <row r="9" spans="1:8" x14ac:dyDescent="0.2">
      <c r="A9" s="134" t="s">
        <v>523</v>
      </c>
      <c r="B9" s="139"/>
      <c r="C9" s="140"/>
      <c r="D9" s="141">
        <v>111259</v>
      </c>
      <c r="E9" s="142"/>
      <c r="F9" s="143">
        <v>79401</v>
      </c>
      <c r="G9" s="144"/>
      <c r="H9" s="145"/>
    </row>
    <row r="10" spans="1:8" x14ac:dyDescent="0.2">
      <c r="A10" s="146"/>
      <c r="B10" s="147"/>
      <c r="C10" s="148"/>
      <c r="D10" s="149">
        <v>59460</v>
      </c>
      <c r="E10" s="150"/>
      <c r="F10" s="151">
        <v>49347</v>
      </c>
      <c r="G10" s="152"/>
      <c r="H10" s="153"/>
    </row>
    <row r="11" spans="1:8" x14ac:dyDescent="0.2">
      <c r="A11" s="134" t="s">
        <v>524</v>
      </c>
      <c r="B11" s="139"/>
      <c r="C11" s="140"/>
      <c r="D11" s="141">
        <v>92600</v>
      </c>
      <c r="E11" s="142"/>
      <c r="F11" s="143">
        <v>87379</v>
      </c>
      <c r="G11" s="144"/>
      <c r="H11" s="145"/>
    </row>
    <row r="12" spans="1:8" x14ac:dyDescent="0.2">
      <c r="A12" s="146"/>
      <c r="B12" s="147"/>
      <c r="C12" s="154"/>
      <c r="D12" s="149">
        <v>64407</v>
      </c>
      <c r="E12" s="150"/>
      <c r="F12" s="151">
        <v>55855</v>
      </c>
      <c r="G12" s="152"/>
      <c r="H12" s="153"/>
    </row>
    <row r="13" spans="1:8" x14ac:dyDescent="0.2">
      <c r="A13" s="134"/>
      <c r="B13" s="139"/>
      <c r="C13" s="140"/>
      <c r="D13" s="141">
        <v>102137</v>
      </c>
      <c r="E13" s="142"/>
      <c r="F13" s="143">
        <v>79900</v>
      </c>
      <c r="G13" s="155"/>
      <c r="H13" s="145"/>
    </row>
    <row r="14" spans="1:8" x14ac:dyDescent="0.2">
      <c r="A14" s="146"/>
      <c r="B14" s="147"/>
      <c r="C14" s="148"/>
      <c r="D14" s="149">
        <v>56061</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10.42</v>
      </c>
      <c r="C19" s="156">
        <f>ROUND(VALUE(SUBSTITUTE(実質収支比率等に係る経年分析!G$48,"▲","-")),2)</f>
        <v>13.96</v>
      </c>
      <c r="D19" s="156">
        <f>ROUND(VALUE(SUBSTITUTE(実質収支比率等に係る経年分析!H$48,"▲","-")),2)</f>
        <v>13.91</v>
      </c>
      <c r="E19" s="156">
        <f>ROUND(VALUE(SUBSTITUTE(実質収支比率等に係る経年分析!I$48,"▲","-")),2)</f>
        <v>13.12</v>
      </c>
      <c r="F19" s="156">
        <f>ROUND(VALUE(SUBSTITUTE(実質収支比率等に係る経年分析!J$48,"▲","-")),2)</f>
        <v>11.56</v>
      </c>
    </row>
    <row r="20" spans="1:11" x14ac:dyDescent="0.2">
      <c r="A20" s="156" t="s">
        <v>53</v>
      </c>
      <c r="B20" s="156">
        <f>ROUND(VALUE(SUBSTITUTE(実質収支比率等に係る経年分析!F$47,"▲","-")),2)</f>
        <v>48.78</v>
      </c>
      <c r="C20" s="156">
        <f>ROUND(VALUE(SUBSTITUTE(実質収支比率等に係る経年分析!G$47,"▲","-")),2)</f>
        <v>46.87</v>
      </c>
      <c r="D20" s="156">
        <f>ROUND(VALUE(SUBSTITUTE(実質収支比率等に係る経年分析!H$47,"▲","-")),2)</f>
        <v>47.76</v>
      </c>
      <c r="E20" s="156">
        <f>ROUND(VALUE(SUBSTITUTE(実質収支比率等に係る経年分析!I$47,"▲","-")),2)</f>
        <v>46.21</v>
      </c>
      <c r="F20" s="156">
        <f>ROUND(VALUE(SUBSTITUTE(実質収支比率等に係る経年分析!J$47,"▲","-")),2)</f>
        <v>45.72</v>
      </c>
    </row>
    <row r="21" spans="1:11" x14ac:dyDescent="0.2">
      <c r="A21" s="156" t="s">
        <v>54</v>
      </c>
      <c r="B21" s="156">
        <f>IF(ISNUMBER(VALUE(SUBSTITUTE(実質収支比率等に係る経年分析!F$49,"▲","-"))),ROUND(VALUE(SUBSTITUTE(実質収支比率等に係る経年分析!F$49,"▲","-")),2),NA())</f>
        <v>1.7</v>
      </c>
      <c r="C21" s="156">
        <f>IF(ISNUMBER(VALUE(SUBSTITUTE(実質収支比率等に係る経年分析!G$49,"▲","-"))),ROUND(VALUE(SUBSTITUTE(実質収支比率等に係る経年分析!G$49,"▲","-")),2),NA())</f>
        <v>4</v>
      </c>
      <c r="D21" s="156">
        <f>IF(ISNUMBER(VALUE(SUBSTITUTE(実質収支比率等に係る経年分析!H$49,"▲","-"))),ROUND(VALUE(SUBSTITUTE(実質収支比率等に係る経年分析!H$49,"▲","-")),2),NA())</f>
        <v>-0.27</v>
      </c>
      <c r="E21" s="156">
        <f>IF(ISNUMBER(VALUE(SUBSTITUTE(実質収支比率等に係る経年分析!I$49,"▲","-"))),ROUND(VALUE(SUBSTITUTE(実質収支比率等に係る経年分析!I$49,"▲","-")),2),NA())</f>
        <v>-2.16</v>
      </c>
      <c r="F21" s="156">
        <f>IF(ISNUMBER(VALUE(SUBSTITUTE(実質収支比率等に係る経年分析!J$49,"▲","-"))),ROUND(VALUE(SUBSTITUTE(実質収支比率等に係る経年分析!J$49,"▲","-")),2),NA())</f>
        <v>-1.37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宅地造成特別会計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墓地事業特別会計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0.99</v>
      </c>
    </row>
    <row r="33" spans="1:16" x14ac:dyDescent="0.2">
      <c r="A33" s="157" t="str">
        <f>IF(連結実質赤字比率に係る赤字・黒字の構成分析!C$37="",NA(),連結実質赤字比率に係る赤字・黒字の構成分析!C$37)</f>
        <v>簡易水道特別会計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0.56000000000000005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0.55000000000000004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v>
      </c>
    </row>
    <row r="34" spans="1:16" x14ac:dyDescent="0.2">
      <c r="A34" s="157" t="str">
        <f>IF(連結実質赤字比率に係る赤字・黒字の構成分析!C$36="",NA(),連結実質赤字比率に係る赤字・黒字の構成分析!C$36)</f>
        <v>下水道等事業会計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1.79</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2.85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11.53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1351</v>
      </c>
      <c r="E42" s="158"/>
      <c r="F42" s="158"/>
      <c r="G42" s="158">
        <f>'実質公債費比率（分子）の構造'!L$52</f>
        <v>1322</v>
      </c>
      <c r="H42" s="158"/>
      <c r="I42" s="158"/>
      <c r="J42" s="158">
        <f>'実質公債費比率（分子）の構造'!M$52</f>
        <v>1322</v>
      </c>
      <c r="K42" s="158"/>
      <c r="L42" s="158"/>
      <c r="M42" s="158">
        <f>'実質公債費比率（分子）の構造'!N$52</f>
        <v>1345</v>
      </c>
      <c r="N42" s="158"/>
      <c r="O42" s="158"/>
      <c r="P42" s="158">
        <f>'実質公債費比率（分子）の構造'!O$52</f>
        <v>1303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17</v>
      </c>
      <c r="C45" s="158"/>
      <c r="D45" s="158"/>
      <c r="E45" s="158">
        <f>'実質公債費比率（分子）の構造'!L$49</f>
        <v>16</v>
      </c>
      <c r="F45" s="158"/>
      <c r="G45" s="158"/>
      <c r="H45" s="158">
        <f>'実質公債費比率（分子）の構造'!M$49</f>
        <v>23</v>
      </c>
      <c r="I45" s="158"/>
      <c r="J45" s="158"/>
      <c r="K45" s="158">
        <f>'実質公債費比率（分子）の構造'!N$49</f>
        <v>15</v>
      </c>
      <c r="L45" s="158"/>
      <c r="M45" s="158"/>
      <c r="N45" s="158">
        <f>'実質公債費比率（分子）の構造'!O$49</f>
        <v>18</v>
      </c>
      <c r="O45" s="158"/>
      <c r="P45" s="158"/>
    </row>
    <row r="46" spans="1:16" x14ac:dyDescent="0.2">
      <c r="A46" s="158" t="s">
        <v>64</v>
      </c>
      <c r="B46" s="158">
        <f>'実質公債費比率（分子）の構造'!K$48</f>
        <v>619</v>
      </c>
      <c r="C46" s="158"/>
      <c r="D46" s="158"/>
      <c r="E46" s="158">
        <f>'実質公債費比率（分子）の構造'!L$48</f>
        <v>627</v>
      </c>
      <c r="F46" s="158"/>
      <c r="G46" s="158"/>
      <c r="H46" s="158">
        <f>'実質公債費比率（分子）の構造'!M$48</f>
        <v>619</v>
      </c>
      <c r="I46" s="158"/>
      <c r="J46" s="158"/>
      <c r="K46" s="158">
        <f>'実質公債費比率（分子）の構造'!N$48</f>
        <v>582</v>
      </c>
      <c r="L46" s="158"/>
      <c r="M46" s="158"/>
      <c r="N46" s="158">
        <f>'実質公債費比率（分子）の構造'!O$48</f>
        <v>576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1203</v>
      </c>
      <c r="C49" s="158"/>
      <c r="D49" s="158"/>
      <c r="E49" s="158">
        <f>'実質公債費比率（分子）の構造'!L$45</f>
        <v>1189</v>
      </c>
      <c r="F49" s="158"/>
      <c r="G49" s="158"/>
      <c r="H49" s="158">
        <f>'実質公債費比率（分子）の構造'!M$45</f>
        <v>1213</v>
      </c>
      <c r="I49" s="158"/>
      <c r="J49" s="158"/>
      <c r="K49" s="158">
        <f>'実質公債費比率（分子）の構造'!N$45</f>
        <v>1289</v>
      </c>
      <c r="L49" s="158"/>
      <c r="M49" s="158"/>
      <c r="N49" s="158">
        <f>'実質公債費比率（分子）の構造'!O$45</f>
        <v>1339</v>
      </c>
      <c r="O49" s="158"/>
      <c r="P49" s="158"/>
    </row>
    <row r="50" spans="1:16" x14ac:dyDescent="0.2">
      <c r="A50" s="158" t="s">
        <v>67</v>
      </c>
      <c r="B50" s="158" t="e">
        <f>NA()</f>
        <v>#N/A</v>
      </c>
      <c r="C50" s="158">
        <f>IF(ISNUMBER('実質公債費比率（分子）の構造'!K$53),'実質公債費比率（分子）の構造'!K$53,NA())</f>
        <v>488</v>
      </c>
      <c r="D50" s="158" t="e">
        <f>NA()</f>
        <v>#N/A</v>
      </c>
      <c r="E50" s="158" t="e">
        <f>NA()</f>
        <v>#N/A</v>
      </c>
      <c r="F50" s="158">
        <f>IF(ISNUMBER('実質公債費比率（分子）の構造'!L$53),'実質公債費比率（分子）の構造'!L$53,NA())</f>
        <v>510</v>
      </c>
      <c r="G50" s="158" t="e">
        <f>NA()</f>
        <v>#N/A</v>
      </c>
      <c r="H50" s="158" t="e">
        <f>NA()</f>
        <v>#N/A</v>
      </c>
      <c r="I50" s="158">
        <f>IF(ISNUMBER('実質公債費比率（分子）の構造'!M$53),'実質公債費比率（分子）の構造'!M$53,NA())</f>
        <v>533</v>
      </c>
      <c r="J50" s="158" t="e">
        <f>NA()</f>
        <v>#N/A</v>
      </c>
      <c r="K50" s="158" t="e">
        <f>NA()</f>
        <v>#N/A</v>
      </c>
      <c r="L50" s="158">
        <f>IF(ISNUMBER('実質公債費比率（分子）の構造'!N$53),'実質公債費比率（分子）の構造'!N$53,NA())</f>
        <v>541</v>
      </c>
      <c r="M50" s="158" t="e">
        <f>NA()</f>
        <v>#N/A</v>
      </c>
      <c r="N50" s="158" t="e">
        <f>NA()</f>
        <v>#N/A</v>
      </c>
      <c r="O50" s="158">
        <f>IF(ISNUMBER('実質公債費比率（分子）の構造'!O$53),'実質公債費比率（分子）の構造'!O$53,NA())</f>
        <v>630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12390</v>
      </c>
      <c r="E56" s="157"/>
      <c r="F56" s="157"/>
      <c r="G56" s="157">
        <f>'将来負担比率（分子）の構造'!J$52</f>
        <v>12452</v>
      </c>
      <c r="H56" s="157"/>
      <c r="I56" s="157"/>
      <c r="J56" s="157">
        <f>'将来負担比率（分子）の構造'!K$52</f>
        <v>12112</v>
      </c>
      <c r="K56" s="157"/>
      <c r="L56" s="157"/>
      <c r="M56" s="157">
        <f>'将来負担比率（分子）の構造'!L$52</f>
        <v>11833</v>
      </c>
      <c r="N56" s="157"/>
      <c r="O56" s="157"/>
      <c r="P56" s="157">
        <f>'将来負担比率（分子）の構造'!M$52</f>
        <v>11513</v>
      </c>
    </row>
    <row r="57" spans="1:16" x14ac:dyDescent="0.2">
      <c r="A57" s="157" t="s">
        <v>42</v>
      </c>
      <c r="B57" s="157"/>
      <c r="C57" s="157"/>
      <c r="D57" s="157">
        <f>'将来負担比率（分子）の構造'!I$51</f>
        <v>102</v>
      </c>
      <c r="E57" s="157"/>
      <c r="F57" s="157"/>
      <c r="G57" s="157">
        <f>'将来負担比率（分子）の構造'!J$51</f>
        <v>126</v>
      </c>
      <c r="H57" s="157"/>
      <c r="I57" s="157"/>
      <c r="J57" s="157">
        <f>'将来負担比率（分子）の構造'!K$51</f>
        <v>152</v>
      </c>
      <c r="K57" s="157"/>
      <c r="L57" s="157"/>
      <c r="M57" s="157">
        <f>'将来負担比率（分子）の構造'!L$51</f>
        <v>193</v>
      </c>
      <c r="N57" s="157"/>
      <c r="O57" s="157"/>
      <c r="P57" s="157">
        <f>'将来負担比率（分子）の構造'!M$51</f>
        <v>215</v>
      </c>
    </row>
    <row r="58" spans="1:16" x14ac:dyDescent="0.2">
      <c r="A58" s="157" t="s">
        <v>41</v>
      </c>
      <c r="B58" s="157"/>
      <c r="C58" s="157"/>
      <c r="D58" s="157">
        <f>'将来負担比率（分子）の構造'!I$50</f>
        <v>4217</v>
      </c>
      <c r="E58" s="157"/>
      <c r="F58" s="157"/>
      <c r="G58" s="157">
        <f>'将来負担比率（分子）の構造'!J$50</f>
        <v>4289</v>
      </c>
      <c r="H58" s="157"/>
      <c r="I58" s="157"/>
      <c r="J58" s="157">
        <f>'将来負担比率（分子）の構造'!K$50</f>
        <v>4276</v>
      </c>
      <c r="K58" s="157"/>
      <c r="L58" s="157"/>
      <c r="M58" s="157">
        <f>'将来負担比率（分子）の構造'!L$50</f>
        <v>4208</v>
      </c>
      <c r="N58" s="157"/>
      <c r="O58" s="157"/>
      <c r="P58" s="157">
        <f>'将来負担比率（分子）の構造'!M$50</f>
        <v>4247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0</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728</v>
      </c>
      <c r="C62" s="157"/>
      <c r="D62" s="157"/>
      <c r="E62" s="157">
        <f>'将来負担比率（分子）の構造'!J$45</f>
        <v>739</v>
      </c>
      <c r="F62" s="157"/>
      <c r="G62" s="157"/>
      <c r="H62" s="157">
        <f>'将来負担比率（分子）の構造'!K$45</f>
        <v>774</v>
      </c>
      <c r="I62" s="157"/>
      <c r="J62" s="157"/>
      <c r="K62" s="157">
        <f>'将来負担比率（分子）の構造'!L$45</f>
        <v>794</v>
      </c>
      <c r="L62" s="157"/>
      <c r="M62" s="157"/>
      <c r="N62" s="157">
        <f>'将来負担比率（分子）の構造'!M$45</f>
        <v>816</v>
      </c>
      <c r="O62" s="157"/>
      <c r="P62" s="157"/>
    </row>
    <row r="63" spans="1:16" x14ac:dyDescent="0.2">
      <c r="A63" s="157" t="s">
        <v>34</v>
      </c>
      <c r="B63" s="157">
        <f>'将来負担比率（分子）の構造'!I$44</f>
        <v>177</v>
      </c>
      <c r="C63" s="157"/>
      <c r="D63" s="157"/>
      <c r="E63" s="157">
        <f>'将来負担比率（分子）の構造'!J$44</f>
        <v>170</v>
      </c>
      <c r="F63" s="157"/>
      <c r="G63" s="157"/>
      <c r="H63" s="157">
        <f>'将来負担比率（分子）の構造'!K$44</f>
        <v>169</v>
      </c>
      <c r="I63" s="157"/>
      <c r="J63" s="157"/>
      <c r="K63" s="157">
        <f>'将来負担比率（分子）の構造'!L$44</f>
        <v>158</v>
      </c>
      <c r="L63" s="157"/>
      <c r="M63" s="157"/>
      <c r="N63" s="157">
        <f>'将来負担比率（分子）の構造'!M$44</f>
        <v>173</v>
      </c>
      <c r="O63" s="157"/>
      <c r="P63" s="157"/>
    </row>
    <row r="64" spans="1:16" x14ac:dyDescent="0.2">
      <c r="A64" s="157" t="s">
        <v>33</v>
      </c>
      <c r="B64" s="157">
        <f>'将来負担比率（分子）の構造'!I$43</f>
        <v>4508</v>
      </c>
      <c r="C64" s="157"/>
      <c r="D64" s="157"/>
      <c r="E64" s="157">
        <f>'将来負担比率（分子）の構造'!J$43</f>
        <v>4194</v>
      </c>
      <c r="F64" s="157"/>
      <c r="G64" s="157"/>
      <c r="H64" s="157">
        <f>'将来負担比率（分子）の構造'!K$43</f>
        <v>3836</v>
      </c>
      <c r="I64" s="157"/>
      <c r="J64" s="157"/>
      <c r="K64" s="157">
        <f>'将来負担比率（分子）の構造'!L$43</f>
        <v>3351</v>
      </c>
      <c r="L64" s="157"/>
      <c r="M64" s="157"/>
      <c r="N64" s="157">
        <f>'将来負担比率（分子）の構造'!M$43</f>
        <v>3139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12149</v>
      </c>
      <c r="C66" s="157"/>
      <c r="D66" s="157"/>
      <c r="E66" s="157">
        <f>'将来負担比率（分子）の構造'!J$41</f>
        <v>12901</v>
      </c>
      <c r="F66" s="157"/>
      <c r="G66" s="157"/>
      <c r="H66" s="157">
        <f>'将来負担比率（分子）の構造'!K$41</f>
        <v>12928</v>
      </c>
      <c r="I66" s="157"/>
      <c r="J66" s="157"/>
      <c r="K66" s="157">
        <f>'将来負担比率（分子）の構造'!L$41</f>
        <v>13097</v>
      </c>
      <c r="L66" s="157"/>
      <c r="M66" s="157"/>
      <c r="N66" s="157">
        <f>'将来負担比率（分子）の構造'!M$41</f>
        <v>12983</v>
      </c>
      <c r="O66" s="157"/>
      <c r="P66" s="157"/>
    </row>
    <row r="67" spans="1:16" x14ac:dyDescent="0.2">
      <c r="A67" s="157" t="s">
        <v>71</v>
      </c>
      <c r="B67" s="157" t="e">
        <f>NA()</f>
        <v>#N/A</v>
      </c>
      <c r="C67" s="157">
        <f>IF(ISNUMBER('将来負担比率（分子）の構造'!I$53), IF('将来負担比率（分子）の構造'!I$53 &lt; 0, 0, '将来負担比率（分子）の構造'!I$53), NA())</f>
        <v>853</v>
      </c>
      <c r="D67" s="157" t="e">
        <f>NA()</f>
        <v>#N/A</v>
      </c>
      <c r="E67" s="157" t="e">
        <f>NA()</f>
        <v>#N/A</v>
      </c>
      <c r="F67" s="157">
        <f>IF(ISNUMBER('将来負担比率（分子）の構造'!J$53), IF('将来負担比率（分子）の構造'!J$53 &lt; 0, 0, '将来負担比率（分子）の構造'!J$53), NA())</f>
        <v>1137</v>
      </c>
      <c r="G67" s="157" t="e">
        <f>NA()</f>
        <v>#N/A</v>
      </c>
      <c r="H67" s="157" t="e">
        <f>NA()</f>
        <v>#N/A</v>
      </c>
      <c r="I67" s="157">
        <f>IF(ISNUMBER('将来負担比率（分子）の構造'!K$53), IF('将来負担比率（分子）の構造'!K$53 &lt; 0, 0, '将来負担比率（分子）の構造'!K$53), NA())</f>
        <v>1165</v>
      </c>
      <c r="J67" s="157" t="e">
        <f>NA()</f>
        <v>#N/A</v>
      </c>
      <c r="K67" s="157" t="e">
        <f>NA()</f>
        <v>#N/A</v>
      </c>
      <c r="L67" s="157">
        <f>IF(ISNUMBER('将来負担比率（分子）の構造'!L$53), IF('将来負担比率（分子）の構造'!L$53 &lt; 0, 0, '将来負担比率（分子）の構造'!L$53), NA())</f>
        <v>1165</v>
      </c>
      <c r="M67" s="157" t="e">
        <f>NA()</f>
        <v>#N/A</v>
      </c>
      <c r="N67" s="157" t="e">
        <f>NA()</f>
        <v>#N/A</v>
      </c>
      <c r="O67" s="157">
        <f>IF(ISNUMBER('将来負担比率（分子）の構造'!M$53), IF('将来負担比率（分子）の構造'!M$53 &lt; 0, 0, '将来負担比率（分子）の構造'!M$53), NA())</f>
        <v>1135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3301</v>
      </c>
      <c r="C72" s="161">
        <f>基金残高に係る経年分析!G55</f>
        <v>3203</v>
      </c>
      <c r="D72" s="161">
        <f>基金残高に係る経年分析!H55</f>
        <v>3206</v>
      </c>
    </row>
    <row r="73" spans="1:16" x14ac:dyDescent="0.2">
      <c r="A73" s="160" t="s">
        <v>74</v>
      </c>
      <c r="B73" s="161">
        <f>基金残高に係る経年分析!F56</f>
        <v>970</v>
      </c>
      <c r="C73" s="161">
        <f>基金残高に係る経年分析!G56</f>
        <v>999</v>
      </c>
      <c r="D73" s="161">
        <f>基金残高に係る経年分析!H56</f>
        <v>1035</v>
      </c>
    </row>
    <row r="74" spans="1:16" x14ac:dyDescent="0.2">
      <c r="A74" s="160" t="s">
        <v>75</v>
      </c>
      <c r="B74" s="161">
        <f>基金残高に係る経年分析!F57</f>
        <v>2461</v>
      </c>
      <c r="C74" s="161">
        <f>基金残高に係る経年分析!G57</f>
        <v>2545</v>
      </c>
      <c r="D74" s="161">
        <f>基金残高に係る経年分析!H57</f>
        <v>2695</v>
      </c>
    </row>
  </sheetData>
  <sheetProtection algorithmName="SHA-512" hashValue="C3/p8unWOcuujxL2jno+nqK+mhBg0QESeARhF0mW+8dRtpXHAS7UISi39m0N1k1zvw0DttzVEUBgG2bFJq3hyQ==" saltValue="o9NtcuCzDM0+nQuXNFeL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1299633</v>
      </c>
      <c r="S5" s="600"/>
      <c r="T5" s="600"/>
      <c r="U5" s="600"/>
      <c r="V5" s="600"/>
      <c r="W5" s="600"/>
      <c r="X5" s="600"/>
      <c r="Y5" s="601"/>
      <c r="Z5" s="602">
        <v>9.6999999999999993</v>
      </c>
      <c r="AA5" s="602"/>
      <c r="AB5" s="602"/>
      <c r="AC5" s="602"/>
      <c r="AD5" s="603">
        <v>1299633</v>
      </c>
      <c r="AE5" s="603"/>
      <c r="AF5" s="603"/>
      <c r="AG5" s="603"/>
      <c r="AH5" s="603"/>
      <c r="AI5" s="603"/>
      <c r="AJ5" s="603"/>
      <c r="AK5" s="603"/>
      <c r="AL5" s="604">
        <v>18.5</v>
      </c>
      <c r="AM5" s="605"/>
      <c r="AN5" s="605"/>
      <c r="AO5" s="606"/>
      <c r="AP5" s="596" t="s">
        <v>216</v>
      </c>
      <c r="AQ5" s="597"/>
      <c r="AR5" s="597"/>
      <c r="AS5" s="597"/>
      <c r="AT5" s="597"/>
      <c r="AU5" s="597"/>
      <c r="AV5" s="597"/>
      <c r="AW5" s="597"/>
      <c r="AX5" s="597"/>
      <c r="AY5" s="597"/>
      <c r="AZ5" s="597"/>
      <c r="BA5" s="597"/>
      <c r="BB5" s="597"/>
      <c r="BC5" s="597"/>
      <c r="BD5" s="597"/>
      <c r="BE5" s="597"/>
      <c r="BF5" s="598"/>
      <c r="BG5" s="610">
        <v>1299633</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122033</v>
      </c>
      <c r="S6" s="611"/>
      <c r="T6" s="611"/>
      <c r="U6" s="611"/>
      <c r="V6" s="611"/>
      <c r="W6" s="611"/>
      <c r="X6" s="611"/>
      <c r="Y6" s="612"/>
      <c r="Z6" s="613">
        <v>0.9</v>
      </c>
      <c r="AA6" s="613"/>
      <c r="AB6" s="613"/>
      <c r="AC6" s="613"/>
      <c r="AD6" s="614">
        <v>122033</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1299633</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104210</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104209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932</v>
      </c>
      <c r="S7" s="611"/>
      <c r="T7" s="611"/>
      <c r="U7" s="611"/>
      <c r="V7" s="611"/>
      <c r="W7" s="611"/>
      <c r="X7" s="611"/>
      <c r="Y7" s="612"/>
      <c r="Z7" s="613">
        <v>0</v>
      </c>
      <c r="AA7" s="613"/>
      <c r="AB7" s="613"/>
      <c r="AC7" s="613"/>
      <c r="AD7" s="614">
        <v>932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553424</v>
      </c>
      <c r="BH7" s="611"/>
      <c r="BI7" s="611"/>
      <c r="BJ7" s="611"/>
      <c r="BK7" s="611"/>
      <c r="BL7" s="611"/>
      <c r="BM7" s="611"/>
      <c r="BN7" s="612"/>
      <c r="BO7" s="613">
        <v>42.6</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2055941</v>
      </c>
      <c r="CS7" s="611"/>
      <c r="CT7" s="611"/>
      <c r="CU7" s="611"/>
      <c r="CV7" s="611"/>
      <c r="CW7" s="611"/>
      <c r="CX7" s="611"/>
      <c r="CY7" s="612"/>
      <c r="CZ7" s="613">
        <v>16.600000000000001</v>
      </c>
      <c r="DA7" s="613"/>
      <c r="DB7" s="613"/>
      <c r="DC7" s="613"/>
      <c r="DD7" s="619">
        <v>209446</v>
      </c>
      <c r="DE7" s="611"/>
      <c r="DF7" s="611"/>
      <c r="DG7" s="611"/>
      <c r="DH7" s="611"/>
      <c r="DI7" s="611"/>
      <c r="DJ7" s="611"/>
      <c r="DK7" s="611"/>
      <c r="DL7" s="611"/>
      <c r="DM7" s="611"/>
      <c r="DN7" s="611"/>
      <c r="DO7" s="611"/>
      <c r="DP7" s="612"/>
      <c r="DQ7" s="619">
        <v>1120015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13517</v>
      </c>
      <c r="S8" s="611"/>
      <c r="T8" s="611"/>
      <c r="U8" s="611"/>
      <c r="V8" s="611"/>
      <c r="W8" s="611"/>
      <c r="X8" s="611"/>
      <c r="Y8" s="612"/>
      <c r="Z8" s="613">
        <v>0.1</v>
      </c>
      <c r="AA8" s="613"/>
      <c r="AB8" s="613"/>
      <c r="AC8" s="613"/>
      <c r="AD8" s="614">
        <v>13517</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23892</v>
      </c>
      <c r="BH8" s="611"/>
      <c r="BI8" s="611"/>
      <c r="BJ8" s="611"/>
      <c r="BK8" s="611"/>
      <c r="BL8" s="611"/>
      <c r="BM8" s="611"/>
      <c r="BN8" s="612"/>
      <c r="BO8" s="613">
        <v>1.8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3752801</v>
      </c>
      <c r="CS8" s="611"/>
      <c r="CT8" s="611"/>
      <c r="CU8" s="611"/>
      <c r="CV8" s="611"/>
      <c r="CW8" s="611"/>
      <c r="CX8" s="611"/>
      <c r="CY8" s="612"/>
      <c r="CZ8" s="613">
        <v>30.3</v>
      </c>
      <c r="DA8" s="613"/>
      <c r="DB8" s="613"/>
      <c r="DC8" s="613"/>
      <c r="DD8" s="619">
        <v>53405</v>
      </c>
      <c r="DE8" s="611"/>
      <c r="DF8" s="611"/>
      <c r="DG8" s="611"/>
      <c r="DH8" s="611"/>
      <c r="DI8" s="611"/>
      <c r="DJ8" s="611"/>
      <c r="DK8" s="611"/>
      <c r="DL8" s="611"/>
      <c r="DM8" s="611"/>
      <c r="DN8" s="611"/>
      <c r="DO8" s="611"/>
      <c r="DP8" s="612"/>
      <c r="DQ8" s="619">
        <v>2370961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17688</v>
      </c>
      <c r="S9" s="611"/>
      <c r="T9" s="611"/>
      <c r="U9" s="611"/>
      <c r="V9" s="611"/>
      <c r="W9" s="611"/>
      <c r="X9" s="611"/>
      <c r="Y9" s="612"/>
      <c r="Z9" s="613">
        <v>0.1</v>
      </c>
      <c r="AA9" s="613"/>
      <c r="AB9" s="613"/>
      <c r="AC9" s="613"/>
      <c r="AD9" s="614">
        <v>17688</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484867</v>
      </c>
      <c r="BH9" s="611"/>
      <c r="BI9" s="611"/>
      <c r="BJ9" s="611"/>
      <c r="BK9" s="611"/>
      <c r="BL9" s="611"/>
      <c r="BM9" s="611"/>
      <c r="BN9" s="612"/>
      <c r="BO9" s="613">
        <v>37.299999999999997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685711</v>
      </c>
      <c r="CS9" s="611"/>
      <c r="CT9" s="611"/>
      <c r="CU9" s="611"/>
      <c r="CV9" s="611"/>
      <c r="CW9" s="611"/>
      <c r="CX9" s="611"/>
      <c r="CY9" s="612"/>
      <c r="CZ9" s="613">
        <v>5.5</v>
      </c>
      <c r="DA9" s="613"/>
      <c r="DB9" s="613"/>
      <c r="DC9" s="613"/>
      <c r="DD9" s="619">
        <v>80084</v>
      </c>
      <c r="DE9" s="611"/>
      <c r="DF9" s="611"/>
      <c r="DG9" s="611"/>
      <c r="DH9" s="611"/>
      <c r="DI9" s="611"/>
      <c r="DJ9" s="611"/>
      <c r="DK9" s="611"/>
      <c r="DL9" s="611"/>
      <c r="DM9" s="611"/>
      <c r="DN9" s="611"/>
      <c r="DO9" s="611"/>
      <c r="DP9" s="612"/>
      <c r="DQ9" s="619">
        <v>535395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26826</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373019</v>
      </c>
      <c r="S11" s="611"/>
      <c r="T11" s="611"/>
      <c r="U11" s="611"/>
      <c r="V11" s="611"/>
      <c r="W11" s="611"/>
      <c r="X11" s="611"/>
      <c r="Y11" s="612"/>
      <c r="Z11" s="615">
        <v>2.8</v>
      </c>
      <c r="AA11" s="616"/>
      <c r="AB11" s="616"/>
      <c r="AC11" s="622"/>
      <c r="AD11" s="619">
        <v>373019</v>
      </c>
      <c r="AE11" s="611"/>
      <c r="AF11" s="611"/>
      <c r="AG11" s="611"/>
      <c r="AH11" s="611"/>
      <c r="AI11" s="611"/>
      <c r="AJ11" s="611"/>
      <c r="AK11" s="612"/>
      <c r="AL11" s="615">
        <v>5.3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17839</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1107201</v>
      </c>
      <c r="CS11" s="611"/>
      <c r="CT11" s="611"/>
      <c r="CU11" s="611"/>
      <c r="CV11" s="611"/>
      <c r="CW11" s="611"/>
      <c r="CX11" s="611"/>
      <c r="CY11" s="612"/>
      <c r="CZ11" s="613">
        <v>8.9</v>
      </c>
      <c r="DA11" s="613"/>
      <c r="DB11" s="613"/>
      <c r="DC11" s="613"/>
      <c r="DD11" s="619">
        <v>202426</v>
      </c>
      <c r="DE11" s="611"/>
      <c r="DF11" s="611"/>
      <c r="DG11" s="611"/>
      <c r="DH11" s="611"/>
      <c r="DI11" s="611"/>
      <c r="DJ11" s="611"/>
      <c r="DK11" s="611"/>
      <c r="DL11" s="611"/>
      <c r="DM11" s="611"/>
      <c r="DN11" s="611"/>
      <c r="DO11" s="611"/>
      <c r="DP11" s="612"/>
      <c r="DQ11" s="619">
        <v>740079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211</v>
      </c>
      <c r="S12" s="611"/>
      <c r="T12" s="611"/>
      <c r="U12" s="611"/>
      <c r="V12" s="611"/>
      <c r="W12" s="611"/>
      <c r="X12" s="611"/>
      <c r="Y12" s="612"/>
      <c r="Z12" s="613">
        <v>0</v>
      </c>
      <c r="AA12" s="613"/>
      <c r="AB12" s="613"/>
      <c r="AC12" s="613"/>
      <c r="AD12" s="614">
        <v>211</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577726</v>
      </c>
      <c r="BH12" s="611"/>
      <c r="BI12" s="611"/>
      <c r="BJ12" s="611"/>
      <c r="BK12" s="611"/>
      <c r="BL12" s="611"/>
      <c r="BM12" s="611"/>
      <c r="BN12" s="612"/>
      <c r="BO12" s="613">
        <v>44.5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206864</v>
      </c>
      <c r="CS12" s="611"/>
      <c r="CT12" s="611"/>
      <c r="CU12" s="611"/>
      <c r="CV12" s="611"/>
      <c r="CW12" s="611"/>
      <c r="CX12" s="611"/>
      <c r="CY12" s="612"/>
      <c r="CZ12" s="613">
        <v>1.7</v>
      </c>
      <c r="DA12" s="613"/>
      <c r="DB12" s="613"/>
      <c r="DC12" s="613"/>
      <c r="DD12" s="619" t="s">
        <v>122</v>
      </c>
      <c r="DE12" s="611"/>
      <c r="DF12" s="611"/>
      <c r="DG12" s="611"/>
      <c r="DH12" s="611"/>
      <c r="DI12" s="611"/>
      <c r="DJ12" s="611"/>
      <c r="DK12" s="611"/>
      <c r="DL12" s="611"/>
      <c r="DM12" s="611"/>
      <c r="DN12" s="611"/>
      <c r="DO12" s="611"/>
      <c r="DP12" s="612"/>
      <c r="DQ12" s="619">
        <v>134240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568320</v>
      </c>
      <c r="BH13" s="611"/>
      <c r="BI13" s="611"/>
      <c r="BJ13" s="611"/>
      <c r="BK13" s="611"/>
      <c r="BL13" s="611"/>
      <c r="BM13" s="611"/>
      <c r="BN13" s="612"/>
      <c r="BO13" s="613">
        <v>43.7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807965</v>
      </c>
      <c r="CS13" s="611"/>
      <c r="CT13" s="611"/>
      <c r="CU13" s="611"/>
      <c r="CV13" s="611"/>
      <c r="CW13" s="611"/>
      <c r="CX13" s="611"/>
      <c r="CY13" s="612"/>
      <c r="CZ13" s="613">
        <v>6.5</v>
      </c>
      <c r="DA13" s="613"/>
      <c r="DB13" s="613"/>
      <c r="DC13" s="613"/>
      <c r="DD13" s="619">
        <v>335850</v>
      </c>
      <c r="DE13" s="611"/>
      <c r="DF13" s="611"/>
      <c r="DG13" s="611"/>
      <c r="DH13" s="611"/>
      <c r="DI13" s="611"/>
      <c r="DJ13" s="611"/>
      <c r="DK13" s="611"/>
      <c r="DL13" s="611"/>
      <c r="DM13" s="611"/>
      <c r="DN13" s="611"/>
      <c r="DO13" s="611"/>
      <c r="DP13" s="612"/>
      <c r="DQ13" s="619">
        <v>442516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79140</v>
      </c>
      <c r="BH14" s="611"/>
      <c r="BI14" s="611"/>
      <c r="BJ14" s="611"/>
      <c r="BK14" s="611"/>
      <c r="BL14" s="611"/>
      <c r="BM14" s="611"/>
      <c r="BN14" s="612"/>
      <c r="BO14" s="613">
        <v>6.1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385548</v>
      </c>
      <c r="CS14" s="611"/>
      <c r="CT14" s="611"/>
      <c r="CU14" s="611"/>
      <c r="CV14" s="611"/>
      <c r="CW14" s="611"/>
      <c r="CX14" s="611"/>
      <c r="CY14" s="612"/>
      <c r="CZ14" s="613">
        <v>3.1</v>
      </c>
      <c r="DA14" s="613"/>
      <c r="DB14" s="613"/>
      <c r="DC14" s="613"/>
      <c r="DD14" s="619">
        <v>60584</v>
      </c>
      <c r="DE14" s="611"/>
      <c r="DF14" s="611"/>
      <c r="DG14" s="611"/>
      <c r="DH14" s="611"/>
      <c r="DI14" s="611"/>
      <c r="DJ14" s="611"/>
      <c r="DK14" s="611"/>
      <c r="DL14" s="611"/>
      <c r="DM14" s="611"/>
      <c r="DN14" s="611"/>
      <c r="DO14" s="611"/>
      <c r="DP14" s="612"/>
      <c r="DQ14" s="619">
        <v>292512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9537</v>
      </c>
      <c r="S15" s="611"/>
      <c r="T15" s="611"/>
      <c r="U15" s="611"/>
      <c r="V15" s="611"/>
      <c r="W15" s="611"/>
      <c r="X15" s="611"/>
      <c r="Y15" s="612"/>
      <c r="Z15" s="613">
        <v>0.1</v>
      </c>
      <c r="AA15" s="613"/>
      <c r="AB15" s="613"/>
      <c r="AC15" s="613"/>
      <c r="AD15" s="614">
        <v>9537</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89343</v>
      </c>
      <c r="BH15" s="611"/>
      <c r="BI15" s="611"/>
      <c r="BJ15" s="611"/>
      <c r="BK15" s="611"/>
      <c r="BL15" s="611"/>
      <c r="BM15" s="611"/>
      <c r="BN15" s="612"/>
      <c r="BO15" s="613">
        <v>6.9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1445799</v>
      </c>
      <c r="CS15" s="611"/>
      <c r="CT15" s="611"/>
      <c r="CU15" s="611"/>
      <c r="CV15" s="611"/>
      <c r="CW15" s="611"/>
      <c r="CX15" s="611"/>
      <c r="CY15" s="612"/>
      <c r="CZ15" s="613">
        <v>11.7</v>
      </c>
      <c r="DA15" s="613"/>
      <c r="DB15" s="613"/>
      <c r="DC15" s="613"/>
      <c r="DD15" s="619">
        <v>492393</v>
      </c>
      <c r="DE15" s="611"/>
      <c r="DF15" s="611"/>
      <c r="DG15" s="611"/>
      <c r="DH15" s="611"/>
      <c r="DI15" s="611"/>
      <c r="DJ15" s="611"/>
      <c r="DK15" s="611"/>
      <c r="DL15" s="611"/>
      <c r="DM15" s="611"/>
      <c r="DN15" s="611"/>
      <c r="DO15" s="611"/>
      <c r="DP15" s="612"/>
      <c r="DQ15" s="619">
        <v>836263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17240</v>
      </c>
      <c r="S16" s="611"/>
      <c r="T16" s="611"/>
      <c r="U16" s="611"/>
      <c r="V16" s="611"/>
      <c r="W16" s="611"/>
      <c r="X16" s="611"/>
      <c r="Y16" s="612"/>
      <c r="Z16" s="613">
        <v>0.1</v>
      </c>
      <c r="AA16" s="613"/>
      <c r="AB16" s="613"/>
      <c r="AC16" s="613"/>
      <c r="AD16" s="614">
        <v>17240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503198</v>
      </c>
      <c r="CS16" s="611"/>
      <c r="CT16" s="611"/>
      <c r="CU16" s="611"/>
      <c r="CV16" s="611"/>
      <c r="CW16" s="611"/>
      <c r="CX16" s="611"/>
      <c r="CY16" s="612"/>
      <c r="CZ16" s="613">
        <v>4.0999999999999996</v>
      </c>
      <c r="DA16" s="613"/>
      <c r="DB16" s="613"/>
      <c r="DC16" s="613"/>
      <c r="DD16" s="619" t="s">
        <v>122</v>
      </c>
      <c r="DE16" s="611"/>
      <c r="DF16" s="611"/>
      <c r="DG16" s="611"/>
      <c r="DH16" s="611"/>
      <c r="DI16" s="611"/>
      <c r="DJ16" s="611"/>
      <c r="DK16" s="611"/>
      <c r="DL16" s="611"/>
      <c r="DM16" s="611"/>
      <c r="DN16" s="611"/>
      <c r="DO16" s="611"/>
      <c r="DP16" s="612"/>
      <c r="DQ16" s="619">
        <v>55</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75302</v>
      </c>
      <c r="S17" s="611"/>
      <c r="T17" s="611"/>
      <c r="U17" s="611"/>
      <c r="V17" s="611"/>
      <c r="W17" s="611"/>
      <c r="X17" s="611"/>
      <c r="Y17" s="612"/>
      <c r="Z17" s="613">
        <v>0.6</v>
      </c>
      <c r="AA17" s="613"/>
      <c r="AB17" s="613"/>
      <c r="AC17" s="613"/>
      <c r="AD17" s="614">
        <v>75302</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1338743</v>
      </c>
      <c r="CS17" s="611"/>
      <c r="CT17" s="611"/>
      <c r="CU17" s="611"/>
      <c r="CV17" s="611"/>
      <c r="CW17" s="611"/>
      <c r="CX17" s="611"/>
      <c r="CY17" s="612"/>
      <c r="CZ17" s="613">
        <v>10.8</v>
      </c>
      <c r="DA17" s="613"/>
      <c r="DB17" s="613"/>
      <c r="DC17" s="613"/>
      <c r="DD17" s="619" t="s">
        <v>122</v>
      </c>
      <c r="DE17" s="611"/>
      <c r="DF17" s="611"/>
      <c r="DG17" s="611"/>
      <c r="DH17" s="611"/>
      <c r="DI17" s="611"/>
      <c r="DJ17" s="611"/>
      <c r="DK17" s="611"/>
      <c r="DL17" s="611"/>
      <c r="DM17" s="611"/>
      <c r="DN17" s="611"/>
      <c r="DO17" s="611"/>
      <c r="DP17" s="612"/>
      <c r="DQ17" s="619">
        <v>1321779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11925</v>
      </c>
      <c r="S18" s="611"/>
      <c r="T18" s="611"/>
      <c r="U18" s="611"/>
      <c r="V18" s="611"/>
      <c r="W18" s="611"/>
      <c r="X18" s="611"/>
      <c r="Y18" s="612"/>
      <c r="Z18" s="613">
        <v>0.1</v>
      </c>
      <c r="AA18" s="613"/>
      <c r="AB18" s="613"/>
      <c r="AC18" s="613"/>
      <c r="AD18" s="614">
        <v>11925</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63377</v>
      </c>
      <c r="S19" s="611"/>
      <c r="T19" s="611"/>
      <c r="U19" s="611"/>
      <c r="V19" s="611"/>
      <c r="W19" s="611"/>
      <c r="X19" s="611"/>
      <c r="Y19" s="612"/>
      <c r="Z19" s="613">
        <v>0.5</v>
      </c>
      <c r="AA19" s="613"/>
      <c r="AB19" s="613"/>
      <c r="AC19" s="613"/>
      <c r="AD19" s="614">
        <v>63377</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12393981</v>
      </c>
      <c r="CS20" s="611"/>
      <c r="CT20" s="611"/>
      <c r="CU20" s="611"/>
      <c r="CV20" s="611"/>
      <c r="CW20" s="611"/>
      <c r="CX20" s="611"/>
      <c r="CY20" s="612"/>
      <c r="CZ20" s="613">
        <v>100</v>
      </c>
      <c r="DA20" s="613"/>
      <c r="DB20" s="613"/>
      <c r="DC20" s="613"/>
      <c r="DD20" s="619">
        <v>1434188</v>
      </c>
      <c r="DE20" s="611"/>
      <c r="DF20" s="611"/>
      <c r="DG20" s="611"/>
      <c r="DH20" s="611"/>
      <c r="DI20" s="611"/>
      <c r="DJ20" s="611"/>
      <c r="DK20" s="611"/>
      <c r="DL20" s="611"/>
      <c r="DM20" s="611"/>
      <c r="DN20" s="611"/>
      <c r="DO20" s="611"/>
      <c r="DP20" s="612"/>
      <c r="DQ20" s="619">
        <v>7898024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5578936</v>
      </c>
      <c r="S21" s="611"/>
      <c r="T21" s="611"/>
      <c r="U21" s="611"/>
      <c r="V21" s="611"/>
      <c r="W21" s="611"/>
      <c r="X21" s="611"/>
      <c r="Y21" s="612"/>
      <c r="Z21" s="613">
        <v>41.7</v>
      </c>
      <c r="AA21" s="613"/>
      <c r="AB21" s="613"/>
      <c r="AC21" s="613"/>
      <c r="AD21" s="614">
        <v>5103067</v>
      </c>
      <c r="AE21" s="614"/>
      <c r="AF21" s="614"/>
      <c r="AG21" s="614"/>
      <c r="AH21" s="614"/>
      <c r="AI21" s="614"/>
      <c r="AJ21" s="614"/>
      <c r="AK21" s="614"/>
      <c r="AL21" s="615">
        <v>72.5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5103067</v>
      </c>
      <c r="S22" s="611"/>
      <c r="T22" s="611"/>
      <c r="U22" s="611"/>
      <c r="V22" s="611"/>
      <c r="W22" s="611"/>
      <c r="X22" s="611"/>
      <c r="Y22" s="612"/>
      <c r="Z22" s="613">
        <v>38.1</v>
      </c>
      <c r="AA22" s="613"/>
      <c r="AB22" s="613"/>
      <c r="AC22" s="613"/>
      <c r="AD22" s="614">
        <v>5103067</v>
      </c>
      <c r="AE22" s="614"/>
      <c r="AF22" s="614"/>
      <c r="AG22" s="614"/>
      <c r="AH22" s="614"/>
      <c r="AI22" s="614"/>
      <c r="AJ22" s="614"/>
      <c r="AK22" s="614"/>
      <c r="AL22" s="615">
        <v>72.5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475869</v>
      </c>
      <c r="S23" s="611"/>
      <c r="T23" s="611"/>
      <c r="U23" s="611"/>
      <c r="V23" s="611"/>
      <c r="W23" s="611"/>
      <c r="X23" s="611"/>
      <c r="Y23" s="612"/>
      <c r="Z23" s="613">
        <v>3.6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5378480</v>
      </c>
      <c r="CS24" s="600"/>
      <c r="CT24" s="600"/>
      <c r="CU24" s="600"/>
      <c r="CV24" s="600"/>
      <c r="CW24" s="600"/>
      <c r="CX24" s="600"/>
      <c r="CY24" s="601"/>
      <c r="CZ24" s="604">
        <v>43.4</v>
      </c>
      <c r="DA24" s="605"/>
      <c r="DB24" s="605"/>
      <c r="DC24" s="621"/>
      <c r="DD24" s="642">
        <v>4140165</v>
      </c>
      <c r="DE24" s="600"/>
      <c r="DF24" s="600"/>
      <c r="DG24" s="600"/>
      <c r="DH24" s="600"/>
      <c r="DI24" s="600"/>
      <c r="DJ24" s="600"/>
      <c r="DK24" s="601"/>
      <c r="DL24" s="642">
        <v>3921883</v>
      </c>
      <c r="DM24" s="600"/>
      <c r="DN24" s="600"/>
      <c r="DO24" s="600"/>
      <c r="DP24" s="600"/>
      <c r="DQ24" s="600"/>
      <c r="DR24" s="600"/>
      <c r="DS24" s="600"/>
      <c r="DT24" s="600"/>
      <c r="DU24" s="600"/>
      <c r="DV24" s="601"/>
      <c r="DW24" s="604">
        <v>55.6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7508048</v>
      </c>
      <c r="S25" s="611"/>
      <c r="T25" s="611"/>
      <c r="U25" s="611"/>
      <c r="V25" s="611"/>
      <c r="W25" s="611"/>
      <c r="X25" s="611"/>
      <c r="Y25" s="612"/>
      <c r="Z25" s="613">
        <v>56.1</v>
      </c>
      <c r="AA25" s="613"/>
      <c r="AB25" s="613"/>
      <c r="AC25" s="613"/>
      <c r="AD25" s="614">
        <v>7032179</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2274637</v>
      </c>
      <c r="CS25" s="631"/>
      <c r="CT25" s="631"/>
      <c r="CU25" s="631"/>
      <c r="CV25" s="631"/>
      <c r="CW25" s="631"/>
      <c r="CX25" s="631"/>
      <c r="CY25" s="632"/>
      <c r="CZ25" s="615">
        <v>18.399999999999999</v>
      </c>
      <c r="DA25" s="643"/>
      <c r="DB25" s="643"/>
      <c r="DC25" s="645"/>
      <c r="DD25" s="619">
        <v>2085258</v>
      </c>
      <c r="DE25" s="631"/>
      <c r="DF25" s="631"/>
      <c r="DG25" s="631"/>
      <c r="DH25" s="631"/>
      <c r="DI25" s="631"/>
      <c r="DJ25" s="631"/>
      <c r="DK25" s="632"/>
      <c r="DL25" s="619">
        <v>2048853</v>
      </c>
      <c r="DM25" s="631"/>
      <c r="DN25" s="631"/>
      <c r="DO25" s="631"/>
      <c r="DP25" s="631"/>
      <c r="DQ25" s="631"/>
      <c r="DR25" s="631"/>
      <c r="DS25" s="631"/>
      <c r="DT25" s="631"/>
      <c r="DU25" s="631"/>
      <c r="DV25" s="632"/>
      <c r="DW25" s="615">
        <v>29</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690</v>
      </c>
      <c r="S26" s="611"/>
      <c r="T26" s="611"/>
      <c r="U26" s="611"/>
      <c r="V26" s="611"/>
      <c r="W26" s="611"/>
      <c r="X26" s="611"/>
      <c r="Y26" s="612"/>
      <c r="Z26" s="613">
        <v>0</v>
      </c>
      <c r="AA26" s="613"/>
      <c r="AB26" s="613"/>
      <c r="AC26" s="613"/>
      <c r="AD26" s="614">
        <v>690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1078716</v>
      </c>
      <c r="CS26" s="611"/>
      <c r="CT26" s="611"/>
      <c r="CU26" s="611"/>
      <c r="CV26" s="611"/>
      <c r="CW26" s="611"/>
      <c r="CX26" s="611"/>
      <c r="CY26" s="612"/>
      <c r="CZ26" s="615">
        <v>8.6999999999999993</v>
      </c>
      <c r="DA26" s="643"/>
      <c r="DB26" s="643"/>
      <c r="DC26" s="645"/>
      <c r="DD26" s="619">
        <v>1013062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17030</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1299633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1765100</v>
      </c>
      <c r="CS27" s="631"/>
      <c r="CT27" s="631"/>
      <c r="CU27" s="631"/>
      <c r="CV27" s="631"/>
      <c r="CW27" s="631"/>
      <c r="CX27" s="631"/>
      <c r="CY27" s="632"/>
      <c r="CZ27" s="615">
        <v>14.2</v>
      </c>
      <c r="DA27" s="643"/>
      <c r="DB27" s="643"/>
      <c r="DC27" s="645"/>
      <c r="DD27" s="619">
        <v>733128</v>
      </c>
      <c r="DE27" s="631"/>
      <c r="DF27" s="631"/>
      <c r="DG27" s="631"/>
      <c r="DH27" s="631"/>
      <c r="DI27" s="631"/>
      <c r="DJ27" s="631"/>
      <c r="DK27" s="632"/>
      <c r="DL27" s="619">
        <v>551251</v>
      </c>
      <c r="DM27" s="631"/>
      <c r="DN27" s="631"/>
      <c r="DO27" s="631"/>
      <c r="DP27" s="631"/>
      <c r="DQ27" s="631"/>
      <c r="DR27" s="631"/>
      <c r="DS27" s="631"/>
      <c r="DT27" s="631"/>
      <c r="DU27" s="631"/>
      <c r="DV27" s="632"/>
      <c r="DW27" s="615">
        <v>7.8</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49905</v>
      </c>
      <c r="S28" s="611"/>
      <c r="T28" s="611"/>
      <c r="U28" s="611"/>
      <c r="V28" s="611"/>
      <c r="W28" s="611"/>
      <c r="X28" s="611"/>
      <c r="Y28" s="612"/>
      <c r="Z28" s="613">
        <v>0.4</v>
      </c>
      <c r="AA28" s="613"/>
      <c r="AB28" s="613"/>
      <c r="AC28" s="613"/>
      <c r="AD28" s="614">
        <v>2163</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1338743</v>
      </c>
      <c r="CS28" s="611"/>
      <c r="CT28" s="611"/>
      <c r="CU28" s="611"/>
      <c r="CV28" s="611"/>
      <c r="CW28" s="611"/>
      <c r="CX28" s="611"/>
      <c r="CY28" s="612"/>
      <c r="CZ28" s="615">
        <v>10.8</v>
      </c>
      <c r="DA28" s="643"/>
      <c r="DB28" s="643"/>
      <c r="DC28" s="645"/>
      <c r="DD28" s="619">
        <v>1321779</v>
      </c>
      <c r="DE28" s="611"/>
      <c r="DF28" s="611"/>
      <c r="DG28" s="611"/>
      <c r="DH28" s="611"/>
      <c r="DI28" s="611"/>
      <c r="DJ28" s="611"/>
      <c r="DK28" s="612"/>
      <c r="DL28" s="619">
        <v>1321779</v>
      </c>
      <c r="DM28" s="611"/>
      <c r="DN28" s="611"/>
      <c r="DO28" s="611"/>
      <c r="DP28" s="611"/>
      <c r="DQ28" s="611"/>
      <c r="DR28" s="611"/>
      <c r="DS28" s="611"/>
      <c r="DT28" s="611"/>
      <c r="DU28" s="611"/>
      <c r="DV28" s="612"/>
      <c r="DW28" s="615">
        <v>18.7</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25538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1338743</v>
      </c>
      <c r="CS29" s="631"/>
      <c r="CT29" s="631"/>
      <c r="CU29" s="631"/>
      <c r="CV29" s="631"/>
      <c r="CW29" s="631"/>
      <c r="CX29" s="631"/>
      <c r="CY29" s="632"/>
      <c r="CZ29" s="615">
        <v>10.8</v>
      </c>
      <c r="DA29" s="643"/>
      <c r="DB29" s="643"/>
      <c r="DC29" s="645"/>
      <c r="DD29" s="619">
        <v>1321779</v>
      </c>
      <c r="DE29" s="631"/>
      <c r="DF29" s="631"/>
      <c r="DG29" s="631"/>
      <c r="DH29" s="631"/>
      <c r="DI29" s="631"/>
      <c r="DJ29" s="631"/>
      <c r="DK29" s="632"/>
      <c r="DL29" s="619">
        <v>1321779</v>
      </c>
      <c r="DM29" s="631"/>
      <c r="DN29" s="631"/>
      <c r="DO29" s="631"/>
      <c r="DP29" s="631"/>
      <c r="DQ29" s="631"/>
      <c r="DR29" s="631"/>
      <c r="DS29" s="631"/>
      <c r="DT29" s="631"/>
      <c r="DU29" s="631"/>
      <c r="DV29" s="632"/>
      <c r="DW29" s="615">
        <v>18.7</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1501213</v>
      </c>
      <c r="S30" s="611"/>
      <c r="T30" s="611"/>
      <c r="U30" s="611"/>
      <c r="V30" s="611"/>
      <c r="W30" s="611"/>
      <c r="X30" s="611"/>
      <c r="Y30" s="612"/>
      <c r="Z30" s="613">
        <v>11.2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1285227</v>
      </c>
      <c r="CS30" s="611"/>
      <c r="CT30" s="611"/>
      <c r="CU30" s="611"/>
      <c r="CV30" s="611"/>
      <c r="CW30" s="611"/>
      <c r="CX30" s="611"/>
      <c r="CY30" s="612"/>
      <c r="CZ30" s="615">
        <v>10.4</v>
      </c>
      <c r="DA30" s="643"/>
      <c r="DB30" s="643"/>
      <c r="DC30" s="645"/>
      <c r="DD30" s="619">
        <v>1269254</v>
      </c>
      <c r="DE30" s="611"/>
      <c r="DF30" s="611"/>
      <c r="DG30" s="611"/>
      <c r="DH30" s="611"/>
      <c r="DI30" s="611"/>
      <c r="DJ30" s="611"/>
      <c r="DK30" s="612"/>
      <c r="DL30" s="619">
        <v>1269254</v>
      </c>
      <c r="DM30" s="611"/>
      <c r="DN30" s="611"/>
      <c r="DO30" s="611"/>
      <c r="DP30" s="611"/>
      <c r="DQ30" s="611"/>
      <c r="DR30" s="611"/>
      <c r="DS30" s="611"/>
      <c r="DT30" s="611"/>
      <c r="DU30" s="611"/>
      <c r="DV30" s="612"/>
      <c r="DW30" s="615">
        <v>18</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96.8</v>
      </c>
      <c r="BN31" s="654"/>
      <c r="BO31" s="654"/>
      <c r="BP31" s="654"/>
      <c r="BQ31" s="655"/>
      <c r="BR31" s="657">
        <v>99.5</v>
      </c>
      <c r="BS31" s="654"/>
      <c r="BT31" s="654"/>
      <c r="BU31" s="654"/>
      <c r="BV31" s="654"/>
      <c r="BW31" s="654"/>
      <c r="BX31" s="605">
        <v>96.9</v>
      </c>
      <c r="BY31" s="654"/>
      <c r="BZ31" s="654"/>
      <c r="CA31" s="654"/>
      <c r="CB31" s="655"/>
      <c r="CD31" s="650"/>
      <c r="CE31" s="651"/>
      <c r="CF31" s="607" t="s">
        <v>300</v>
      </c>
      <c r="CG31" s="608"/>
      <c r="CH31" s="608"/>
      <c r="CI31" s="608"/>
      <c r="CJ31" s="608"/>
      <c r="CK31" s="608"/>
      <c r="CL31" s="608"/>
      <c r="CM31" s="608"/>
      <c r="CN31" s="608"/>
      <c r="CO31" s="608"/>
      <c r="CP31" s="608"/>
      <c r="CQ31" s="609"/>
      <c r="CR31" s="610">
        <v>53516</v>
      </c>
      <c r="CS31" s="631"/>
      <c r="CT31" s="631"/>
      <c r="CU31" s="631"/>
      <c r="CV31" s="631"/>
      <c r="CW31" s="631"/>
      <c r="CX31" s="631"/>
      <c r="CY31" s="632"/>
      <c r="CZ31" s="615">
        <v>0.4</v>
      </c>
      <c r="DA31" s="643"/>
      <c r="DB31" s="643"/>
      <c r="DC31" s="645"/>
      <c r="DD31" s="619">
        <v>52525</v>
      </c>
      <c r="DE31" s="631"/>
      <c r="DF31" s="631"/>
      <c r="DG31" s="631"/>
      <c r="DH31" s="631"/>
      <c r="DI31" s="631"/>
      <c r="DJ31" s="631"/>
      <c r="DK31" s="632"/>
      <c r="DL31" s="619">
        <v>52525</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1198470</v>
      </c>
      <c r="S32" s="611"/>
      <c r="T32" s="611"/>
      <c r="U32" s="611"/>
      <c r="V32" s="611"/>
      <c r="W32" s="611"/>
      <c r="X32" s="611"/>
      <c r="Y32" s="612"/>
      <c r="Z32" s="613">
        <v>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99.8</v>
      </c>
      <c r="BH32" s="631"/>
      <c r="BI32" s="631"/>
      <c r="BJ32" s="631"/>
      <c r="BK32" s="631"/>
      <c r="BL32" s="631"/>
      <c r="BM32" s="616">
        <v>97.9</v>
      </c>
      <c r="BN32" s="631"/>
      <c r="BO32" s="631"/>
      <c r="BP32" s="631"/>
      <c r="BQ32" s="656"/>
      <c r="BR32" s="667">
        <v>99.4</v>
      </c>
      <c r="BS32" s="631"/>
      <c r="BT32" s="631"/>
      <c r="BU32" s="631"/>
      <c r="BV32" s="631"/>
      <c r="BW32" s="631"/>
      <c r="BX32" s="616">
        <v>98</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45260</v>
      </c>
      <c r="S33" s="611"/>
      <c r="T33" s="611"/>
      <c r="U33" s="611"/>
      <c r="V33" s="611"/>
      <c r="W33" s="611"/>
      <c r="X33" s="611"/>
      <c r="Y33" s="612"/>
      <c r="Z33" s="613">
        <v>0.3</v>
      </c>
      <c r="AA33" s="613"/>
      <c r="AB33" s="613"/>
      <c r="AC33" s="613"/>
      <c r="AD33" s="614">
        <v>5701</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99.2</v>
      </c>
      <c r="BH33" s="669"/>
      <c r="BI33" s="669"/>
      <c r="BJ33" s="669"/>
      <c r="BK33" s="669"/>
      <c r="BL33" s="669"/>
      <c r="BM33" s="670">
        <v>94.9</v>
      </c>
      <c r="BN33" s="669"/>
      <c r="BO33" s="669"/>
      <c r="BP33" s="669"/>
      <c r="BQ33" s="671"/>
      <c r="BR33" s="668">
        <v>99.5</v>
      </c>
      <c r="BS33" s="669"/>
      <c r="BT33" s="669"/>
      <c r="BU33" s="669"/>
      <c r="BV33" s="669"/>
      <c r="BW33" s="669"/>
      <c r="BX33" s="670">
        <v>94.9</v>
      </c>
      <c r="BY33" s="669"/>
      <c r="BZ33" s="669"/>
      <c r="CA33" s="669"/>
      <c r="CB33" s="671"/>
      <c r="CD33" s="607" t="s">
        <v>307</v>
      </c>
      <c r="CE33" s="608"/>
      <c r="CF33" s="608"/>
      <c r="CG33" s="608"/>
      <c r="CH33" s="608"/>
      <c r="CI33" s="608"/>
      <c r="CJ33" s="608"/>
      <c r="CK33" s="608"/>
      <c r="CL33" s="608"/>
      <c r="CM33" s="608"/>
      <c r="CN33" s="608"/>
      <c r="CO33" s="608"/>
      <c r="CP33" s="608"/>
      <c r="CQ33" s="609"/>
      <c r="CR33" s="610">
        <v>5078170</v>
      </c>
      <c r="CS33" s="631"/>
      <c r="CT33" s="631"/>
      <c r="CU33" s="631"/>
      <c r="CV33" s="631"/>
      <c r="CW33" s="631"/>
      <c r="CX33" s="631"/>
      <c r="CY33" s="632"/>
      <c r="CZ33" s="615">
        <v>41</v>
      </c>
      <c r="DA33" s="643"/>
      <c r="DB33" s="643"/>
      <c r="DC33" s="645"/>
      <c r="DD33" s="619">
        <v>3595108</v>
      </c>
      <c r="DE33" s="631"/>
      <c r="DF33" s="631"/>
      <c r="DG33" s="631"/>
      <c r="DH33" s="631"/>
      <c r="DI33" s="631"/>
      <c r="DJ33" s="631"/>
      <c r="DK33" s="632"/>
      <c r="DL33" s="619">
        <v>2366066</v>
      </c>
      <c r="DM33" s="631"/>
      <c r="DN33" s="631"/>
      <c r="DO33" s="631"/>
      <c r="DP33" s="631"/>
      <c r="DQ33" s="631"/>
      <c r="DR33" s="631"/>
      <c r="DS33" s="631"/>
      <c r="DT33" s="631"/>
      <c r="DU33" s="631"/>
      <c r="DV33" s="632"/>
      <c r="DW33" s="615">
        <v>33.5</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397788</v>
      </c>
      <c r="S34" s="611"/>
      <c r="T34" s="611"/>
      <c r="U34" s="611"/>
      <c r="V34" s="611"/>
      <c r="W34" s="611"/>
      <c r="X34" s="611"/>
      <c r="Y34" s="612"/>
      <c r="Z34" s="613">
        <v>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1885131</v>
      </c>
      <c r="CS34" s="611"/>
      <c r="CT34" s="611"/>
      <c r="CU34" s="611"/>
      <c r="CV34" s="611"/>
      <c r="CW34" s="611"/>
      <c r="CX34" s="611"/>
      <c r="CY34" s="612"/>
      <c r="CZ34" s="615">
        <v>15.2</v>
      </c>
      <c r="DA34" s="643"/>
      <c r="DB34" s="643"/>
      <c r="DC34" s="645"/>
      <c r="DD34" s="619">
        <v>1225426</v>
      </c>
      <c r="DE34" s="611"/>
      <c r="DF34" s="611"/>
      <c r="DG34" s="611"/>
      <c r="DH34" s="611"/>
      <c r="DI34" s="611"/>
      <c r="DJ34" s="611"/>
      <c r="DK34" s="612"/>
      <c r="DL34" s="619">
        <v>739283</v>
      </c>
      <c r="DM34" s="611"/>
      <c r="DN34" s="611"/>
      <c r="DO34" s="611"/>
      <c r="DP34" s="611"/>
      <c r="DQ34" s="611"/>
      <c r="DR34" s="611"/>
      <c r="DS34" s="611"/>
      <c r="DT34" s="611"/>
      <c r="DU34" s="611"/>
      <c r="DV34" s="612"/>
      <c r="DW34" s="615">
        <v>10.5</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275758</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155343</v>
      </c>
      <c r="CS35" s="631"/>
      <c r="CT35" s="631"/>
      <c r="CU35" s="631"/>
      <c r="CV35" s="631"/>
      <c r="CW35" s="631"/>
      <c r="CX35" s="631"/>
      <c r="CY35" s="632"/>
      <c r="CZ35" s="615">
        <v>1.3</v>
      </c>
      <c r="DA35" s="643"/>
      <c r="DB35" s="643"/>
      <c r="DC35" s="645"/>
      <c r="DD35" s="619">
        <v>136427</v>
      </c>
      <c r="DE35" s="631"/>
      <c r="DF35" s="631"/>
      <c r="DG35" s="631"/>
      <c r="DH35" s="631"/>
      <c r="DI35" s="631"/>
      <c r="DJ35" s="631"/>
      <c r="DK35" s="632"/>
      <c r="DL35" s="619">
        <v>85946</v>
      </c>
      <c r="DM35" s="631"/>
      <c r="DN35" s="631"/>
      <c r="DO35" s="631"/>
      <c r="DP35" s="631"/>
      <c r="DQ35" s="631"/>
      <c r="DR35" s="631"/>
      <c r="DS35" s="631"/>
      <c r="DT35" s="631"/>
      <c r="DU35" s="631"/>
      <c r="DV35" s="632"/>
      <c r="DW35" s="615">
        <v>1.2</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1072290</v>
      </c>
      <c r="S36" s="611"/>
      <c r="T36" s="611"/>
      <c r="U36" s="611"/>
      <c r="V36" s="611"/>
      <c r="W36" s="611"/>
      <c r="X36" s="611"/>
      <c r="Y36" s="612"/>
      <c r="Z36" s="613">
        <v>8</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1505157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69915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1781349</v>
      </c>
      <c r="CS36" s="611"/>
      <c r="CT36" s="611"/>
      <c r="CU36" s="611"/>
      <c r="CV36" s="611"/>
      <c r="CW36" s="611"/>
      <c r="CX36" s="611"/>
      <c r="CY36" s="612"/>
      <c r="CZ36" s="615">
        <v>14.4</v>
      </c>
      <c r="DA36" s="643"/>
      <c r="DB36" s="643"/>
      <c r="DC36" s="645"/>
      <c r="DD36" s="619">
        <v>1465438</v>
      </c>
      <c r="DE36" s="611"/>
      <c r="DF36" s="611"/>
      <c r="DG36" s="611"/>
      <c r="DH36" s="611"/>
      <c r="DI36" s="611"/>
      <c r="DJ36" s="611"/>
      <c r="DK36" s="612"/>
      <c r="DL36" s="619">
        <v>884989</v>
      </c>
      <c r="DM36" s="611"/>
      <c r="DN36" s="611"/>
      <c r="DO36" s="611"/>
      <c r="DP36" s="611"/>
      <c r="DQ36" s="611"/>
      <c r="DR36" s="611"/>
      <c r="DS36" s="611"/>
      <c r="DT36" s="611"/>
      <c r="DU36" s="611"/>
      <c r="DV36" s="612"/>
      <c r="DW36" s="615">
        <v>12.5</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126854</v>
      </c>
      <c r="S37" s="611"/>
      <c r="T37" s="611"/>
      <c r="U37" s="611"/>
      <c r="V37" s="611"/>
      <c r="W37" s="611"/>
      <c r="X37" s="611"/>
      <c r="Y37" s="612"/>
      <c r="Z37" s="613">
        <v>0.9</v>
      </c>
      <c r="AA37" s="613"/>
      <c r="AB37" s="613"/>
      <c r="AC37" s="613"/>
      <c r="AD37" s="614">
        <v>1187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649500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39202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361286</v>
      </c>
      <c r="CS37" s="631"/>
      <c r="CT37" s="631"/>
      <c r="CU37" s="631"/>
      <c r="CV37" s="631"/>
      <c r="CW37" s="631"/>
      <c r="CX37" s="631"/>
      <c r="CY37" s="632"/>
      <c r="CZ37" s="615">
        <v>2.9</v>
      </c>
      <c r="DA37" s="643"/>
      <c r="DB37" s="643"/>
      <c r="DC37" s="645"/>
      <c r="DD37" s="619">
        <v>353586</v>
      </c>
      <c r="DE37" s="631"/>
      <c r="DF37" s="631"/>
      <c r="DG37" s="631"/>
      <c r="DH37" s="631"/>
      <c r="DI37" s="631"/>
      <c r="DJ37" s="631"/>
      <c r="DK37" s="632"/>
      <c r="DL37" s="619">
        <v>343036</v>
      </c>
      <c r="DM37" s="631"/>
      <c r="DN37" s="631"/>
      <c r="DO37" s="631"/>
      <c r="DP37" s="631"/>
      <c r="DQ37" s="631"/>
      <c r="DR37" s="631"/>
      <c r="DS37" s="631"/>
      <c r="DT37" s="631"/>
      <c r="DU37" s="631"/>
      <c r="DV37" s="632"/>
      <c r="DW37" s="615">
        <v>4.9000000000000004</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1171051</v>
      </c>
      <c r="S38" s="611"/>
      <c r="T38" s="611"/>
      <c r="U38" s="611"/>
      <c r="V38" s="611"/>
      <c r="W38" s="611"/>
      <c r="X38" s="611"/>
      <c r="Y38" s="612"/>
      <c r="Z38" s="613">
        <v>8.6999999999999993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40000</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2072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815657</v>
      </c>
      <c r="CS38" s="611"/>
      <c r="CT38" s="611"/>
      <c r="CU38" s="611"/>
      <c r="CV38" s="611"/>
      <c r="CW38" s="611"/>
      <c r="CX38" s="611"/>
      <c r="CY38" s="612"/>
      <c r="CZ38" s="615">
        <v>6.6</v>
      </c>
      <c r="DA38" s="643"/>
      <c r="DB38" s="643"/>
      <c r="DC38" s="645"/>
      <c r="DD38" s="619">
        <v>688552</v>
      </c>
      <c r="DE38" s="611"/>
      <c r="DF38" s="611"/>
      <c r="DG38" s="611"/>
      <c r="DH38" s="611"/>
      <c r="DI38" s="611"/>
      <c r="DJ38" s="611"/>
      <c r="DK38" s="612"/>
      <c r="DL38" s="619">
        <v>655848</v>
      </c>
      <c r="DM38" s="611"/>
      <c r="DN38" s="611"/>
      <c r="DO38" s="611"/>
      <c r="DP38" s="611"/>
      <c r="DQ38" s="611"/>
      <c r="DR38" s="611"/>
      <c r="DS38" s="611"/>
      <c r="DT38" s="611"/>
      <c r="DU38" s="611"/>
      <c r="DV38" s="612"/>
      <c r="DW38" s="615">
        <v>9.3000000000000007</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3087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440690</v>
      </c>
      <c r="CS39" s="631"/>
      <c r="CT39" s="631"/>
      <c r="CU39" s="631"/>
      <c r="CV39" s="631"/>
      <c r="CW39" s="631"/>
      <c r="CX39" s="631"/>
      <c r="CY39" s="632"/>
      <c r="CZ39" s="615">
        <v>3.6</v>
      </c>
      <c r="DA39" s="643"/>
      <c r="DB39" s="643"/>
      <c r="DC39" s="645"/>
      <c r="DD39" s="619">
        <v>79265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13851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81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13389895</v>
      </c>
      <c r="S41" s="683"/>
      <c r="T41" s="683"/>
      <c r="U41" s="683"/>
      <c r="V41" s="683"/>
      <c r="W41" s="683"/>
      <c r="X41" s="683"/>
      <c r="Y41" s="687"/>
      <c r="Z41" s="688">
        <v>100</v>
      </c>
      <c r="AA41" s="688"/>
      <c r="AB41" s="688"/>
      <c r="AC41" s="688"/>
      <c r="AD41" s="689">
        <v>7041920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162875</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652782</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436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1937331</v>
      </c>
      <c r="CS42" s="631"/>
      <c r="CT42" s="631"/>
      <c r="CU42" s="631"/>
      <c r="CV42" s="631"/>
      <c r="CW42" s="631"/>
      <c r="CX42" s="631"/>
      <c r="CY42" s="632"/>
      <c r="CZ42" s="615">
        <v>15.6</v>
      </c>
      <c r="DA42" s="643"/>
      <c r="DB42" s="643"/>
      <c r="DC42" s="645"/>
      <c r="DD42" s="619">
        <v>162751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31"/>
      <c r="CT43" s="631"/>
      <c r="CU43" s="631"/>
      <c r="CV43" s="631"/>
      <c r="CW43" s="631"/>
      <c r="CX43" s="631"/>
      <c r="CY43" s="632"/>
      <c r="CZ43" s="615" t="s">
        <v>122</v>
      </c>
      <c r="DA43" s="643"/>
      <c r="DB43" s="643"/>
      <c r="DC43" s="645"/>
      <c r="DD43" s="619" t="s">
        <v>122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1434188</v>
      </c>
      <c r="CS44" s="611"/>
      <c r="CT44" s="611"/>
      <c r="CU44" s="611"/>
      <c r="CV44" s="611"/>
      <c r="CW44" s="611"/>
      <c r="CX44" s="611"/>
      <c r="CY44" s="612"/>
      <c r="CZ44" s="615">
        <v>11.6</v>
      </c>
      <c r="DA44" s="616"/>
      <c r="DB44" s="616"/>
      <c r="DC44" s="622"/>
      <c r="DD44" s="619">
        <v>162751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389280</v>
      </c>
      <c r="CS45" s="631"/>
      <c r="CT45" s="631"/>
      <c r="CU45" s="631"/>
      <c r="CV45" s="631"/>
      <c r="CW45" s="631"/>
      <c r="CX45" s="631"/>
      <c r="CY45" s="632"/>
      <c r="CZ45" s="615">
        <v>3.1</v>
      </c>
      <c r="DA45" s="643"/>
      <c r="DB45" s="643"/>
      <c r="DC45" s="645"/>
      <c r="DD45" s="619">
        <v>3351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997528</v>
      </c>
      <c r="CS46" s="611"/>
      <c r="CT46" s="611"/>
      <c r="CU46" s="611"/>
      <c r="CV46" s="611"/>
      <c r="CW46" s="611"/>
      <c r="CX46" s="611"/>
      <c r="CY46" s="612"/>
      <c r="CZ46" s="615">
        <v>8</v>
      </c>
      <c r="DA46" s="616"/>
      <c r="DB46" s="616"/>
      <c r="DC46" s="622"/>
      <c r="DD46" s="619">
        <v>158174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503143</v>
      </c>
      <c r="CS47" s="631"/>
      <c r="CT47" s="631"/>
      <c r="CU47" s="631"/>
      <c r="CV47" s="631"/>
      <c r="CW47" s="631"/>
      <c r="CX47" s="631"/>
      <c r="CY47" s="632"/>
      <c r="CZ47" s="615">
        <v>4.0999999999999996</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12393981</v>
      </c>
      <c r="CS49" s="669"/>
      <c r="CT49" s="669"/>
      <c r="CU49" s="669"/>
      <c r="CV49" s="669"/>
      <c r="CW49" s="669"/>
      <c r="CX49" s="669"/>
      <c r="CY49" s="698"/>
      <c r="CZ49" s="690">
        <v>100</v>
      </c>
      <c r="DA49" s="699"/>
      <c r="DB49" s="699"/>
      <c r="DC49" s="700"/>
      <c r="DD49" s="701">
        <v>7898024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38sdCDZjyuoRSL2joQenYINESRcnk9eb1jR47g8F6wTrzYlTKewfWbvT8wf2ngwa6ztpL9yyQmCa1SSz+Dk5Q==" saltValue="+SWQMKH2ARCTedNWlEoE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13414</v>
      </c>
      <c r="R7" s="740"/>
      <c r="S7" s="740"/>
      <c r="T7" s="740"/>
      <c r="U7" s="740"/>
      <c r="V7" s="740">
        <v>12420</v>
      </c>
      <c r="W7" s="740"/>
      <c r="X7" s="740"/>
      <c r="Y7" s="740"/>
      <c r="Z7" s="740"/>
      <c r="AA7" s="740">
        <v>994</v>
      </c>
      <c r="AB7" s="740"/>
      <c r="AC7" s="740"/>
      <c r="AD7" s="740"/>
      <c r="AE7" s="741"/>
      <c r="AF7" s="742">
        <v>809</v>
      </c>
      <c r="AG7" s="743"/>
      <c r="AH7" s="743"/>
      <c r="AI7" s="743"/>
      <c r="AJ7" s="744"/>
      <c r="AK7" s="745">
        <v>276</v>
      </c>
      <c r="AL7" s="746"/>
      <c r="AM7" s="746"/>
      <c r="AN7" s="746"/>
      <c r="AO7" s="746"/>
      <c r="AP7" s="746">
        <v>12983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555</v>
      </c>
      <c r="BT7" s="734"/>
      <c r="BU7" s="734"/>
      <c r="BV7" s="734"/>
      <c r="BW7" s="734"/>
      <c r="BX7" s="734"/>
      <c r="BY7" s="734"/>
      <c r="BZ7" s="734"/>
      <c r="CA7" s="734"/>
      <c r="CB7" s="734"/>
      <c r="CC7" s="734"/>
      <c r="CD7" s="734"/>
      <c r="CE7" s="734"/>
      <c r="CF7" s="734"/>
      <c r="CG7" s="749"/>
      <c r="CH7" s="730">
        <v>1</v>
      </c>
      <c r="CI7" s="731"/>
      <c r="CJ7" s="731"/>
      <c r="CK7" s="731"/>
      <c r="CL7" s="732"/>
      <c r="CM7" s="730">
        <v>33</v>
      </c>
      <c r="CN7" s="731"/>
      <c r="CO7" s="731"/>
      <c r="CP7" s="731"/>
      <c r="CQ7" s="732"/>
      <c r="CR7" s="730">
        <v>28</v>
      </c>
      <c r="CS7" s="731"/>
      <c r="CT7" s="731"/>
      <c r="CU7" s="731"/>
      <c r="CV7" s="732"/>
      <c r="CW7" s="730" t="s">
        <v>560</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2</v>
      </c>
      <c r="R8" s="771"/>
      <c r="S8" s="771"/>
      <c r="T8" s="771"/>
      <c r="U8" s="771"/>
      <c r="V8" s="771">
        <v>0</v>
      </c>
      <c r="W8" s="771"/>
      <c r="X8" s="771"/>
      <c r="Y8" s="771"/>
      <c r="Z8" s="771"/>
      <c r="AA8" s="771">
        <v>2</v>
      </c>
      <c r="AB8" s="771"/>
      <c r="AC8" s="771"/>
      <c r="AD8" s="771"/>
      <c r="AE8" s="772"/>
      <c r="AF8" s="773">
        <v>2</v>
      </c>
      <c r="AG8" s="774"/>
      <c r="AH8" s="774"/>
      <c r="AI8" s="774"/>
      <c r="AJ8" s="775"/>
      <c r="AK8" s="756" t="s">
        <v>559</v>
      </c>
      <c r="AL8" s="757"/>
      <c r="AM8" s="757"/>
      <c r="AN8" s="757"/>
      <c r="AO8" s="757"/>
      <c r="AP8" s="757" t="s">
        <v>559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556</v>
      </c>
      <c r="BT8" s="761"/>
      <c r="BU8" s="761"/>
      <c r="BV8" s="761"/>
      <c r="BW8" s="761"/>
      <c r="BX8" s="761"/>
      <c r="BY8" s="761"/>
      <c r="BZ8" s="761"/>
      <c r="CA8" s="761"/>
      <c r="CB8" s="761"/>
      <c r="CC8" s="761"/>
      <c r="CD8" s="761"/>
      <c r="CE8" s="761"/>
      <c r="CF8" s="761"/>
      <c r="CG8" s="762"/>
      <c r="CH8" s="763">
        <v>0</v>
      </c>
      <c r="CI8" s="764"/>
      <c r="CJ8" s="764"/>
      <c r="CK8" s="764"/>
      <c r="CL8" s="765"/>
      <c r="CM8" s="763">
        <v>25</v>
      </c>
      <c r="CN8" s="764"/>
      <c r="CO8" s="764"/>
      <c r="CP8" s="764"/>
      <c r="CQ8" s="765"/>
      <c r="CR8" s="763">
        <v>10</v>
      </c>
      <c r="CS8" s="764"/>
      <c r="CT8" s="764"/>
      <c r="CU8" s="764"/>
      <c r="CV8" s="765"/>
      <c r="CW8" s="763" t="s">
        <v>560</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557</v>
      </c>
      <c r="BT9" s="761"/>
      <c r="BU9" s="761"/>
      <c r="BV9" s="761"/>
      <c r="BW9" s="761"/>
      <c r="BX9" s="761"/>
      <c r="BY9" s="761"/>
      <c r="BZ9" s="761"/>
      <c r="CA9" s="761"/>
      <c r="CB9" s="761"/>
      <c r="CC9" s="761"/>
      <c r="CD9" s="761"/>
      <c r="CE9" s="761"/>
      <c r="CF9" s="761"/>
      <c r="CG9" s="762"/>
      <c r="CH9" s="763">
        <v>0</v>
      </c>
      <c r="CI9" s="764"/>
      <c r="CJ9" s="764"/>
      <c r="CK9" s="764"/>
      <c r="CL9" s="765"/>
      <c r="CM9" s="763">
        <v>24</v>
      </c>
      <c r="CN9" s="764"/>
      <c r="CO9" s="764"/>
      <c r="CP9" s="764"/>
      <c r="CQ9" s="765"/>
      <c r="CR9" s="763">
        <v>5</v>
      </c>
      <c r="CS9" s="764"/>
      <c r="CT9" s="764"/>
      <c r="CU9" s="764"/>
      <c r="CV9" s="765"/>
      <c r="CW9" s="763" t="s">
        <v>560</v>
      </c>
      <c r="CX9" s="764"/>
      <c r="CY9" s="764"/>
      <c r="CZ9" s="764"/>
      <c r="DA9" s="765"/>
      <c r="DB9" s="763" t="s">
        <v>560</v>
      </c>
      <c r="DC9" s="764"/>
      <c r="DD9" s="764"/>
      <c r="DE9" s="764"/>
      <c r="DF9" s="765"/>
      <c r="DG9" s="763" t="s">
        <v>560</v>
      </c>
      <c r="DH9" s="764"/>
      <c r="DI9" s="764"/>
      <c r="DJ9" s="764"/>
      <c r="DK9" s="765"/>
      <c r="DL9" s="763" t="s">
        <v>560</v>
      </c>
      <c r="DM9" s="764"/>
      <c r="DN9" s="764"/>
      <c r="DO9" s="764"/>
      <c r="DP9" s="765"/>
      <c r="DQ9" s="763" t="s">
        <v>560</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558</v>
      </c>
      <c r="BT10" s="761"/>
      <c r="BU10" s="761"/>
      <c r="BV10" s="761"/>
      <c r="BW10" s="761"/>
      <c r="BX10" s="761"/>
      <c r="BY10" s="761"/>
      <c r="BZ10" s="761"/>
      <c r="CA10" s="761"/>
      <c r="CB10" s="761"/>
      <c r="CC10" s="761"/>
      <c r="CD10" s="761"/>
      <c r="CE10" s="761"/>
      <c r="CF10" s="761"/>
      <c r="CG10" s="762"/>
      <c r="CH10" s="763">
        <v>0</v>
      </c>
      <c r="CI10" s="764"/>
      <c r="CJ10" s="764"/>
      <c r="CK10" s="764"/>
      <c r="CL10" s="765"/>
      <c r="CM10" s="763">
        <v>104</v>
      </c>
      <c r="CN10" s="764"/>
      <c r="CO10" s="764"/>
      <c r="CP10" s="764"/>
      <c r="CQ10" s="765"/>
      <c r="CR10" s="763">
        <v>33</v>
      </c>
      <c r="CS10" s="764"/>
      <c r="CT10" s="764"/>
      <c r="CU10" s="764"/>
      <c r="CV10" s="765"/>
      <c r="CW10" s="763" t="s">
        <v>560</v>
      </c>
      <c r="CX10" s="764"/>
      <c r="CY10" s="764"/>
      <c r="CZ10" s="764"/>
      <c r="DA10" s="765"/>
      <c r="DB10" s="763" t="s">
        <v>560</v>
      </c>
      <c r="DC10" s="764"/>
      <c r="DD10" s="764"/>
      <c r="DE10" s="764"/>
      <c r="DF10" s="765"/>
      <c r="DG10" s="763" t="s">
        <v>560</v>
      </c>
      <c r="DH10" s="764"/>
      <c r="DI10" s="764"/>
      <c r="DJ10" s="764"/>
      <c r="DK10" s="765"/>
      <c r="DL10" s="763" t="s">
        <v>560</v>
      </c>
      <c r="DM10" s="764"/>
      <c r="DN10" s="764"/>
      <c r="DO10" s="764"/>
      <c r="DP10" s="765"/>
      <c r="DQ10" s="763" t="s">
        <v>560</v>
      </c>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13390</v>
      </c>
      <c r="R23" s="780"/>
      <c r="S23" s="780"/>
      <c r="T23" s="780"/>
      <c r="U23" s="780"/>
      <c r="V23" s="780">
        <v>12394</v>
      </c>
      <c r="W23" s="780"/>
      <c r="X23" s="780"/>
      <c r="Y23" s="780"/>
      <c r="Z23" s="780"/>
      <c r="AA23" s="780">
        <v>996</v>
      </c>
      <c r="AB23" s="780"/>
      <c r="AC23" s="780"/>
      <c r="AD23" s="780"/>
      <c r="AE23" s="781"/>
      <c r="AF23" s="782">
        <v>811</v>
      </c>
      <c r="AG23" s="780"/>
      <c r="AH23" s="780"/>
      <c r="AI23" s="780"/>
      <c r="AJ23" s="783"/>
      <c r="AK23" s="784"/>
      <c r="AL23" s="785"/>
      <c r="AM23" s="785"/>
      <c r="AN23" s="785"/>
      <c r="AO23" s="785"/>
      <c r="AP23" s="780">
        <v>12983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1858</v>
      </c>
      <c r="R28" s="810"/>
      <c r="S28" s="810"/>
      <c r="T28" s="810"/>
      <c r="U28" s="810"/>
      <c r="V28" s="810">
        <v>1788</v>
      </c>
      <c r="W28" s="810"/>
      <c r="X28" s="810"/>
      <c r="Y28" s="810"/>
      <c r="Z28" s="810"/>
      <c r="AA28" s="810">
        <v>70</v>
      </c>
      <c r="AB28" s="810"/>
      <c r="AC28" s="810"/>
      <c r="AD28" s="810"/>
      <c r="AE28" s="811"/>
      <c r="AF28" s="812">
        <v>70</v>
      </c>
      <c r="AG28" s="810"/>
      <c r="AH28" s="810"/>
      <c r="AI28" s="810"/>
      <c r="AJ28" s="813"/>
      <c r="AK28" s="814">
        <v>163</v>
      </c>
      <c r="AL28" s="815"/>
      <c r="AM28" s="815"/>
      <c r="AN28" s="815"/>
      <c r="AO28" s="815"/>
      <c r="AP28" s="815" t="s">
        <v>559</v>
      </c>
      <c r="AQ28" s="815"/>
      <c r="AR28" s="815"/>
      <c r="AS28" s="815"/>
      <c r="AT28" s="815"/>
      <c r="AU28" s="815" t="s">
        <v>559</v>
      </c>
      <c r="AV28" s="815"/>
      <c r="AW28" s="815"/>
      <c r="AX28" s="815"/>
      <c r="AY28" s="815"/>
      <c r="AZ28" s="816" t="s">
        <v>559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2475</v>
      </c>
      <c r="R29" s="771"/>
      <c r="S29" s="771"/>
      <c r="T29" s="771"/>
      <c r="U29" s="771"/>
      <c r="V29" s="771">
        <v>2278</v>
      </c>
      <c r="W29" s="771"/>
      <c r="X29" s="771"/>
      <c r="Y29" s="771"/>
      <c r="Z29" s="771"/>
      <c r="AA29" s="771">
        <v>197</v>
      </c>
      <c r="AB29" s="771"/>
      <c r="AC29" s="771"/>
      <c r="AD29" s="771"/>
      <c r="AE29" s="772"/>
      <c r="AF29" s="773">
        <v>197</v>
      </c>
      <c r="AG29" s="774"/>
      <c r="AH29" s="774"/>
      <c r="AI29" s="774"/>
      <c r="AJ29" s="775"/>
      <c r="AK29" s="821">
        <v>374</v>
      </c>
      <c r="AL29" s="817"/>
      <c r="AM29" s="817"/>
      <c r="AN29" s="817"/>
      <c r="AO29" s="817"/>
      <c r="AP29" s="817" t="s">
        <v>559</v>
      </c>
      <c r="AQ29" s="817"/>
      <c r="AR29" s="817"/>
      <c r="AS29" s="817"/>
      <c r="AT29" s="817"/>
      <c r="AU29" s="817" t="s">
        <v>559</v>
      </c>
      <c r="AV29" s="817"/>
      <c r="AW29" s="817"/>
      <c r="AX29" s="817"/>
      <c r="AY29" s="817"/>
      <c r="AZ29" s="818" t="s">
        <v>559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281</v>
      </c>
      <c r="R30" s="771"/>
      <c r="S30" s="771"/>
      <c r="T30" s="771"/>
      <c r="U30" s="771"/>
      <c r="V30" s="771">
        <v>279</v>
      </c>
      <c r="W30" s="771"/>
      <c r="X30" s="771"/>
      <c r="Y30" s="771"/>
      <c r="Z30" s="771"/>
      <c r="AA30" s="771">
        <v>1</v>
      </c>
      <c r="AB30" s="771"/>
      <c r="AC30" s="771"/>
      <c r="AD30" s="771"/>
      <c r="AE30" s="772"/>
      <c r="AF30" s="773">
        <v>1</v>
      </c>
      <c r="AG30" s="774"/>
      <c r="AH30" s="774"/>
      <c r="AI30" s="774"/>
      <c r="AJ30" s="775"/>
      <c r="AK30" s="821">
        <v>73</v>
      </c>
      <c r="AL30" s="817"/>
      <c r="AM30" s="817"/>
      <c r="AN30" s="817"/>
      <c r="AO30" s="817"/>
      <c r="AP30" s="817" t="s">
        <v>559</v>
      </c>
      <c r="AQ30" s="817"/>
      <c r="AR30" s="817"/>
      <c r="AS30" s="817"/>
      <c r="AT30" s="817"/>
      <c r="AU30" s="817" t="s">
        <v>559</v>
      </c>
      <c r="AV30" s="817"/>
      <c r="AW30" s="817"/>
      <c r="AX30" s="817"/>
      <c r="AY30" s="817"/>
      <c r="AZ30" s="818" t="s">
        <v>559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566</v>
      </c>
      <c r="C31" s="768"/>
      <c r="D31" s="768"/>
      <c r="E31" s="768"/>
      <c r="F31" s="768"/>
      <c r="G31" s="768"/>
      <c r="H31" s="768"/>
      <c r="I31" s="768"/>
      <c r="J31" s="768"/>
      <c r="K31" s="768"/>
      <c r="L31" s="768"/>
      <c r="M31" s="768"/>
      <c r="N31" s="768"/>
      <c r="O31" s="768"/>
      <c r="P31" s="769"/>
      <c r="Q31" s="770">
        <v>344</v>
      </c>
      <c r="R31" s="771"/>
      <c r="S31" s="771"/>
      <c r="T31" s="771"/>
      <c r="U31" s="771"/>
      <c r="V31" s="771">
        <v>339</v>
      </c>
      <c r="W31" s="771"/>
      <c r="X31" s="771"/>
      <c r="Y31" s="771"/>
      <c r="Z31" s="771"/>
      <c r="AA31" s="771">
        <v>5</v>
      </c>
      <c r="AB31" s="771"/>
      <c r="AC31" s="771"/>
      <c r="AD31" s="771"/>
      <c r="AE31" s="772"/>
      <c r="AF31" s="773">
        <v>84</v>
      </c>
      <c r="AG31" s="774"/>
      <c r="AH31" s="774"/>
      <c r="AI31" s="774"/>
      <c r="AJ31" s="775"/>
      <c r="AK31" s="821">
        <v>40</v>
      </c>
      <c r="AL31" s="817"/>
      <c r="AM31" s="817"/>
      <c r="AN31" s="817"/>
      <c r="AO31" s="817"/>
      <c r="AP31" s="817">
        <v>754</v>
      </c>
      <c r="AQ31" s="817"/>
      <c r="AR31" s="817"/>
      <c r="AS31" s="817"/>
      <c r="AT31" s="817"/>
      <c r="AU31" s="817">
        <v>217</v>
      </c>
      <c r="AV31" s="817"/>
      <c r="AW31" s="817"/>
      <c r="AX31" s="817"/>
      <c r="AY31" s="817"/>
      <c r="AZ31" s="818" t="s">
        <v>559</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895</v>
      </c>
      <c r="R32" s="771"/>
      <c r="S32" s="771"/>
      <c r="T32" s="771"/>
      <c r="U32" s="771"/>
      <c r="V32" s="771">
        <v>886</v>
      </c>
      <c r="W32" s="771"/>
      <c r="X32" s="771"/>
      <c r="Y32" s="771"/>
      <c r="Z32" s="771"/>
      <c r="AA32" s="771">
        <v>9</v>
      </c>
      <c r="AB32" s="771"/>
      <c r="AC32" s="771"/>
      <c r="AD32" s="771"/>
      <c r="AE32" s="772"/>
      <c r="AF32" s="773">
        <v>126</v>
      </c>
      <c r="AG32" s="774"/>
      <c r="AH32" s="774"/>
      <c r="AI32" s="774"/>
      <c r="AJ32" s="775"/>
      <c r="AK32" s="821">
        <v>650</v>
      </c>
      <c r="AL32" s="817"/>
      <c r="AM32" s="817"/>
      <c r="AN32" s="817"/>
      <c r="AO32" s="817"/>
      <c r="AP32" s="817">
        <v>3053</v>
      </c>
      <c r="AQ32" s="817"/>
      <c r="AR32" s="817"/>
      <c r="AS32" s="817"/>
      <c r="AT32" s="817"/>
      <c r="AU32" s="817">
        <v>2921</v>
      </c>
      <c r="AV32" s="817"/>
      <c r="AW32" s="817"/>
      <c r="AX32" s="817"/>
      <c r="AY32" s="817"/>
      <c r="AZ32" s="818" t="s">
        <v>559</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3</v>
      </c>
      <c r="R33" s="771"/>
      <c r="S33" s="771"/>
      <c r="T33" s="771"/>
      <c r="U33" s="771"/>
      <c r="V33" s="771">
        <v>3</v>
      </c>
      <c r="W33" s="771"/>
      <c r="X33" s="771"/>
      <c r="Y33" s="771"/>
      <c r="Z33" s="771"/>
      <c r="AA33" s="771">
        <v>0</v>
      </c>
      <c r="AB33" s="771"/>
      <c r="AC33" s="771"/>
      <c r="AD33" s="771"/>
      <c r="AE33" s="772"/>
      <c r="AF33" s="773">
        <v>0</v>
      </c>
      <c r="AG33" s="774"/>
      <c r="AH33" s="774"/>
      <c r="AI33" s="774"/>
      <c r="AJ33" s="775"/>
      <c r="AK33" s="821">
        <v>3</v>
      </c>
      <c r="AL33" s="817"/>
      <c r="AM33" s="817"/>
      <c r="AN33" s="817"/>
      <c r="AO33" s="817"/>
      <c r="AP33" s="817">
        <v>2</v>
      </c>
      <c r="AQ33" s="817"/>
      <c r="AR33" s="817"/>
      <c r="AS33" s="817"/>
      <c r="AT33" s="817"/>
      <c r="AU33" s="817" t="s">
        <v>559</v>
      </c>
      <c r="AV33" s="817"/>
      <c r="AW33" s="817"/>
      <c r="AX33" s="817"/>
      <c r="AY33" s="817"/>
      <c r="AZ33" s="818" t="s">
        <v>559</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478</v>
      </c>
      <c r="AG63" s="831"/>
      <c r="AH63" s="831"/>
      <c r="AI63" s="831"/>
      <c r="AJ63" s="832"/>
      <c r="AK63" s="833"/>
      <c r="AL63" s="828"/>
      <c r="AM63" s="828"/>
      <c r="AN63" s="828"/>
      <c r="AO63" s="828"/>
      <c r="AP63" s="831">
        <v>3808</v>
      </c>
      <c r="AQ63" s="831"/>
      <c r="AR63" s="831"/>
      <c r="AS63" s="831"/>
      <c r="AT63" s="831"/>
      <c r="AU63" s="831">
        <v>3139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550</v>
      </c>
      <c r="C68" s="857"/>
      <c r="D68" s="857"/>
      <c r="E68" s="857"/>
      <c r="F68" s="857"/>
      <c r="G68" s="857"/>
      <c r="H68" s="857"/>
      <c r="I68" s="857"/>
      <c r="J68" s="857"/>
      <c r="K68" s="857"/>
      <c r="L68" s="857"/>
      <c r="M68" s="857"/>
      <c r="N68" s="857"/>
      <c r="O68" s="857"/>
      <c r="P68" s="858"/>
      <c r="Q68" s="859">
        <v>5693</v>
      </c>
      <c r="R68" s="853"/>
      <c r="S68" s="853"/>
      <c r="T68" s="853"/>
      <c r="U68" s="853"/>
      <c r="V68" s="853">
        <v>5585</v>
      </c>
      <c r="W68" s="853"/>
      <c r="X68" s="853"/>
      <c r="Y68" s="853"/>
      <c r="Z68" s="853"/>
      <c r="AA68" s="853">
        <v>107</v>
      </c>
      <c r="AB68" s="853"/>
      <c r="AC68" s="853"/>
      <c r="AD68" s="853"/>
      <c r="AE68" s="853"/>
      <c r="AF68" s="853">
        <v>97</v>
      </c>
      <c r="AG68" s="853"/>
      <c r="AH68" s="853"/>
      <c r="AI68" s="853"/>
      <c r="AJ68" s="853"/>
      <c r="AK68" s="853">
        <v>22</v>
      </c>
      <c r="AL68" s="853"/>
      <c r="AM68" s="853"/>
      <c r="AN68" s="853"/>
      <c r="AO68" s="853"/>
      <c r="AP68" s="853">
        <v>2331</v>
      </c>
      <c r="AQ68" s="853"/>
      <c r="AR68" s="853"/>
      <c r="AS68" s="853"/>
      <c r="AT68" s="853"/>
      <c r="AU68" s="853">
        <v>173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551</v>
      </c>
      <c r="C69" s="861"/>
      <c r="D69" s="861"/>
      <c r="E69" s="861"/>
      <c r="F69" s="861"/>
      <c r="G69" s="861"/>
      <c r="H69" s="861"/>
      <c r="I69" s="861"/>
      <c r="J69" s="861"/>
      <c r="K69" s="861"/>
      <c r="L69" s="861"/>
      <c r="M69" s="861"/>
      <c r="N69" s="861"/>
      <c r="O69" s="861"/>
      <c r="P69" s="862"/>
      <c r="Q69" s="863">
        <v>2</v>
      </c>
      <c r="R69" s="817"/>
      <c r="S69" s="817"/>
      <c r="T69" s="817"/>
      <c r="U69" s="817"/>
      <c r="V69" s="817">
        <v>2</v>
      </c>
      <c r="W69" s="817"/>
      <c r="X69" s="817"/>
      <c r="Y69" s="817"/>
      <c r="Z69" s="817"/>
      <c r="AA69" s="817">
        <v>0</v>
      </c>
      <c r="AB69" s="817"/>
      <c r="AC69" s="817"/>
      <c r="AD69" s="817"/>
      <c r="AE69" s="817"/>
      <c r="AF69" s="817">
        <v>0</v>
      </c>
      <c r="AG69" s="817"/>
      <c r="AH69" s="817"/>
      <c r="AI69" s="817"/>
      <c r="AJ69" s="817"/>
      <c r="AK69" s="817" t="s">
        <v>560</v>
      </c>
      <c r="AL69" s="817"/>
      <c r="AM69" s="817"/>
      <c r="AN69" s="817"/>
      <c r="AO69" s="817"/>
      <c r="AP69" s="817" t="s">
        <v>560</v>
      </c>
      <c r="AQ69" s="817"/>
      <c r="AR69" s="817"/>
      <c r="AS69" s="817"/>
      <c r="AT69" s="817"/>
      <c r="AU69" s="817" t="s">
        <v>560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552</v>
      </c>
      <c r="C70" s="861"/>
      <c r="D70" s="861"/>
      <c r="E70" s="861"/>
      <c r="F70" s="861"/>
      <c r="G70" s="861"/>
      <c r="H70" s="861"/>
      <c r="I70" s="861"/>
      <c r="J70" s="861"/>
      <c r="K70" s="861"/>
      <c r="L70" s="861"/>
      <c r="M70" s="861"/>
      <c r="N70" s="861"/>
      <c r="O70" s="861"/>
      <c r="P70" s="862"/>
      <c r="Q70" s="863">
        <v>127</v>
      </c>
      <c r="R70" s="817"/>
      <c r="S70" s="817"/>
      <c r="T70" s="817"/>
      <c r="U70" s="817"/>
      <c r="V70" s="817">
        <v>120</v>
      </c>
      <c r="W70" s="817"/>
      <c r="X70" s="817"/>
      <c r="Y70" s="817"/>
      <c r="Z70" s="817"/>
      <c r="AA70" s="817">
        <v>6</v>
      </c>
      <c r="AB70" s="817"/>
      <c r="AC70" s="817"/>
      <c r="AD70" s="817"/>
      <c r="AE70" s="817"/>
      <c r="AF70" s="817">
        <v>6</v>
      </c>
      <c r="AG70" s="817"/>
      <c r="AH70" s="817"/>
      <c r="AI70" s="817"/>
      <c r="AJ70" s="817"/>
      <c r="AK70" s="817">
        <v>33</v>
      </c>
      <c r="AL70" s="817"/>
      <c r="AM70" s="817"/>
      <c r="AN70" s="817"/>
      <c r="AO70" s="817"/>
      <c r="AP70" s="817" t="s">
        <v>560</v>
      </c>
      <c r="AQ70" s="817"/>
      <c r="AR70" s="817"/>
      <c r="AS70" s="817"/>
      <c r="AT70" s="817"/>
      <c r="AU70" s="817" t="s">
        <v>560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553</v>
      </c>
      <c r="C71" s="861"/>
      <c r="D71" s="861"/>
      <c r="E71" s="861"/>
      <c r="F71" s="861"/>
      <c r="G71" s="861"/>
      <c r="H71" s="861"/>
      <c r="I71" s="861"/>
      <c r="J71" s="861"/>
      <c r="K71" s="861"/>
      <c r="L71" s="861"/>
      <c r="M71" s="861"/>
      <c r="N71" s="861"/>
      <c r="O71" s="861"/>
      <c r="P71" s="862"/>
      <c r="Q71" s="863">
        <v>91545</v>
      </c>
      <c r="R71" s="817"/>
      <c r="S71" s="817"/>
      <c r="T71" s="817"/>
      <c r="U71" s="817"/>
      <c r="V71" s="817">
        <v>89579</v>
      </c>
      <c r="W71" s="817"/>
      <c r="X71" s="817"/>
      <c r="Y71" s="817"/>
      <c r="Z71" s="817"/>
      <c r="AA71" s="817">
        <v>1967</v>
      </c>
      <c r="AB71" s="817"/>
      <c r="AC71" s="817"/>
      <c r="AD71" s="817"/>
      <c r="AE71" s="817"/>
      <c r="AF71" s="817">
        <v>1967</v>
      </c>
      <c r="AG71" s="817"/>
      <c r="AH71" s="817"/>
      <c r="AI71" s="817"/>
      <c r="AJ71" s="817"/>
      <c r="AK71" s="817">
        <v>447</v>
      </c>
      <c r="AL71" s="817"/>
      <c r="AM71" s="817"/>
      <c r="AN71" s="817"/>
      <c r="AO71" s="817"/>
      <c r="AP71" s="817" t="s">
        <v>560</v>
      </c>
      <c r="AQ71" s="817"/>
      <c r="AR71" s="817"/>
      <c r="AS71" s="817"/>
      <c r="AT71" s="817"/>
      <c r="AU71" s="817" t="s">
        <v>560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554</v>
      </c>
      <c r="C72" s="861"/>
      <c r="D72" s="861"/>
      <c r="E72" s="861"/>
      <c r="F72" s="861"/>
      <c r="G72" s="861"/>
      <c r="H72" s="861"/>
      <c r="I72" s="861"/>
      <c r="J72" s="861"/>
      <c r="K72" s="861"/>
      <c r="L72" s="861"/>
      <c r="M72" s="861"/>
      <c r="N72" s="861"/>
      <c r="O72" s="861"/>
      <c r="P72" s="862"/>
      <c r="Q72" s="863">
        <v>1743</v>
      </c>
      <c r="R72" s="817"/>
      <c r="S72" s="817"/>
      <c r="T72" s="817"/>
      <c r="U72" s="817"/>
      <c r="V72" s="817">
        <v>1638</v>
      </c>
      <c r="W72" s="817"/>
      <c r="X72" s="817"/>
      <c r="Y72" s="817"/>
      <c r="Z72" s="817"/>
      <c r="AA72" s="817">
        <v>105</v>
      </c>
      <c r="AB72" s="817"/>
      <c r="AC72" s="817"/>
      <c r="AD72" s="817"/>
      <c r="AE72" s="817"/>
      <c r="AF72" s="817">
        <v>99</v>
      </c>
      <c r="AG72" s="817"/>
      <c r="AH72" s="817"/>
      <c r="AI72" s="817"/>
      <c r="AJ72" s="817"/>
      <c r="AK72" s="817" t="s">
        <v>560</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2170</v>
      </c>
      <c r="AG88" s="831"/>
      <c r="AH88" s="831"/>
      <c r="AI88" s="831"/>
      <c r="AJ88" s="831"/>
      <c r="AK88" s="828"/>
      <c r="AL88" s="828"/>
      <c r="AM88" s="828"/>
      <c r="AN88" s="828"/>
      <c r="AO88" s="828"/>
      <c r="AP88" s="831">
        <v>2331</v>
      </c>
      <c r="AQ88" s="831"/>
      <c r="AR88" s="831"/>
      <c r="AS88" s="831"/>
      <c r="AT88" s="831"/>
      <c r="AU88" s="831">
        <v>173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76</v>
      </c>
      <c r="CS102" s="839"/>
      <c r="CT102" s="839"/>
      <c r="CU102" s="839"/>
      <c r="CV102" s="878"/>
      <c r="CW102" s="877" t="s">
        <v>560</v>
      </c>
      <c r="CX102" s="839"/>
      <c r="CY102" s="839"/>
      <c r="CZ102" s="839"/>
      <c r="DA102" s="878"/>
      <c r="DB102" s="877" t="s">
        <v>560</v>
      </c>
      <c r="DC102" s="839"/>
      <c r="DD102" s="839"/>
      <c r="DE102" s="839"/>
      <c r="DF102" s="878"/>
      <c r="DG102" s="877" t="s">
        <v>560</v>
      </c>
      <c r="DH102" s="839"/>
      <c r="DI102" s="839"/>
      <c r="DJ102" s="839"/>
      <c r="DK102" s="878"/>
      <c r="DL102" s="877" t="s">
        <v>560</v>
      </c>
      <c r="DM102" s="839"/>
      <c r="DN102" s="839"/>
      <c r="DO102" s="839"/>
      <c r="DP102" s="878"/>
      <c r="DQ102" s="877" t="s">
        <v>560</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1213471</v>
      </c>
      <c r="AB110" s="887"/>
      <c r="AC110" s="887"/>
      <c r="AD110" s="887"/>
      <c r="AE110" s="888"/>
      <c r="AF110" s="889">
        <v>1288703</v>
      </c>
      <c r="AG110" s="887"/>
      <c r="AH110" s="887"/>
      <c r="AI110" s="887"/>
      <c r="AJ110" s="888"/>
      <c r="AK110" s="889">
        <v>1338743</v>
      </c>
      <c r="AL110" s="887"/>
      <c r="AM110" s="887"/>
      <c r="AN110" s="887"/>
      <c r="AO110" s="888"/>
      <c r="AP110" s="890">
        <v>23.4</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12927653</v>
      </c>
      <c r="BR110" s="918"/>
      <c r="BS110" s="918"/>
      <c r="BT110" s="918"/>
      <c r="BU110" s="918"/>
      <c r="BV110" s="918">
        <v>13097325</v>
      </c>
      <c r="BW110" s="918"/>
      <c r="BX110" s="918"/>
      <c r="BY110" s="918"/>
      <c r="BZ110" s="918"/>
      <c r="CA110" s="918">
        <v>12983149</v>
      </c>
      <c r="CB110" s="918"/>
      <c r="CC110" s="918"/>
      <c r="CD110" s="918"/>
      <c r="CE110" s="918"/>
      <c r="CF110" s="931">
        <v>226.6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3835702</v>
      </c>
      <c r="BR112" s="913"/>
      <c r="BS112" s="913"/>
      <c r="BT112" s="913"/>
      <c r="BU112" s="913"/>
      <c r="BV112" s="913">
        <v>3350652</v>
      </c>
      <c r="BW112" s="913"/>
      <c r="BX112" s="913"/>
      <c r="BY112" s="913"/>
      <c r="BZ112" s="913"/>
      <c r="CA112" s="913">
        <v>3138670</v>
      </c>
      <c r="CB112" s="913"/>
      <c r="CC112" s="913"/>
      <c r="CD112" s="913"/>
      <c r="CE112" s="913"/>
      <c r="CF112" s="907">
        <v>54.8</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619335</v>
      </c>
      <c r="AB113" s="925"/>
      <c r="AC113" s="925"/>
      <c r="AD113" s="925"/>
      <c r="AE113" s="926"/>
      <c r="AF113" s="927">
        <v>582312</v>
      </c>
      <c r="AG113" s="925"/>
      <c r="AH113" s="925"/>
      <c r="AI113" s="925"/>
      <c r="AJ113" s="926"/>
      <c r="AK113" s="927">
        <v>576117</v>
      </c>
      <c r="AL113" s="925"/>
      <c r="AM113" s="925"/>
      <c r="AN113" s="925"/>
      <c r="AO113" s="926"/>
      <c r="AP113" s="928">
        <v>10.1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168663</v>
      </c>
      <c r="BR113" s="913"/>
      <c r="BS113" s="913"/>
      <c r="BT113" s="913"/>
      <c r="BU113" s="913"/>
      <c r="BV113" s="913">
        <v>157664</v>
      </c>
      <c r="BW113" s="913"/>
      <c r="BX113" s="913"/>
      <c r="BY113" s="913"/>
      <c r="BZ113" s="913"/>
      <c r="CA113" s="913">
        <v>172763</v>
      </c>
      <c r="CB113" s="913"/>
      <c r="CC113" s="913"/>
      <c r="CD113" s="913"/>
      <c r="CE113" s="913"/>
      <c r="CF113" s="907">
        <v>3</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23415</v>
      </c>
      <c r="AB114" s="946"/>
      <c r="AC114" s="946"/>
      <c r="AD114" s="946"/>
      <c r="AE114" s="947"/>
      <c r="AF114" s="948">
        <v>15206</v>
      </c>
      <c r="AG114" s="946"/>
      <c r="AH114" s="946"/>
      <c r="AI114" s="946"/>
      <c r="AJ114" s="947"/>
      <c r="AK114" s="948">
        <v>18425</v>
      </c>
      <c r="AL114" s="946"/>
      <c r="AM114" s="946"/>
      <c r="AN114" s="946"/>
      <c r="AO114" s="947"/>
      <c r="AP114" s="949">
        <v>0.3</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773718</v>
      </c>
      <c r="BR114" s="913"/>
      <c r="BS114" s="913"/>
      <c r="BT114" s="913"/>
      <c r="BU114" s="913"/>
      <c r="BV114" s="913">
        <v>793677</v>
      </c>
      <c r="BW114" s="913"/>
      <c r="BX114" s="913"/>
      <c r="BY114" s="913"/>
      <c r="BZ114" s="913"/>
      <c r="CA114" s="913">
        <v>816321</v>
      </c>
      <c r="CB114" s="913"/>
      <c r="CC114" s="913"/>
      <c r="CD114" s="913"/>
      <c r="CE114" s="913"/>
      <c r="CF114" s="907">
        <v>14.3</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28</v>
      </c>
      <c r="AB115" s="925"/>
      <c r="AC115" s="925"/>
      <c r="AD115" s="925"/>
      <c r="AE115" s="926"/>
      <c r="AF115" s="927">
        <v>18</v>
      </c>
      <c r="AG115" s="925"/>
      <c r="AH115" s="925"/>
      <c r="AI115" s="925"/>
      <c r="AJ115" s="926"/>
      <c r="AK115" s="927">
        <v>13</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1856249</v>
      </c>
      <c r="AB117" s="966"/>
      <c r="AC117" s="966"/>
      <c r="AD117" s="966"/>
      <c r="AE117" s="967"/>
      <c r="AF117" s="968">
        <v>1886239</v>
      </c>
      <c r="AG117" s="966"/>
      <c r="AH117" s="966"/>
      <c r="AI117" s="966"/>
      <c r="AJ117" s="967"/>
      <c r="AK117" s="968">
        <v>1933298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17705736</v>
      </c>
      <c r="BR119" s="987"/>
      <c r="BS119" s="987"/>
      <c r="BT119" s="987"/>
      <c r="BU119" s="987"/>
      <c r="BV119" s="987">
        <v>17399318</v>
      </c>
      <c r="BW119" s="987"/>
      <c r="BX119" s="987"/>
      <c r="BY119" s="987"/>
      <c r="BZ119" s="987"/>
      <c r="CA119" s="987">
        <v>17110903</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4276126</v>
      </c>
      <c r="BR120" s="918"/>
      <c r="BS120" s="918"/>
      <c r="BT120" s="918"/>
      <c r="BU120" s="918"/>
      <c r="BV120" s="918">
        <v>4207806</v>
      </c>
      <c r="BW120" s="918"/>
      <c r="BX120" s="918"/>
      <c r="BY120" s="918"/>
      <c r="BZ120" s="918"/>
      <c r="CA120" s="918">
        <v>4246976</v>
      </c>
      <c r="CB120" s="918"/>
      <c r="CC120" s="918"/>
      <c r="CD120" s="918"/>
      <c r="CE120" s="918"/>
      <c r="CF120" s="931">
        <v>74.099999999999994</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2921476</v>
      </c>
      <c r="DR120" s="918"/>
      <c r="DS120" s="918"/>
      <c r="DT120" s="918"/>
      <c r="DU120" s="918"/>
      <c r="DV120" s="919">
        <v>51</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152499</v>
      </c>
      <c r="BR121" s="913"/>
      <c r="BS121" s="913"/>
      <c r="BT121" s="913"/>
      <c r="BU121" s="913"/>
      <c r="BV121" s="913">
        <v>193079</v>
      </c>
      <c r="BW121" s="913"/>
      <c r="BX121" s="913"/>
      <c r="BY121" s="913"/>
      <c r="BZ121" s="913"/>
      <c r="CA121" s="913">
        <v>215482</v>
      </c>
      <c r="CB121" s="913"/>
      <c r="CC121" s="913"/>
      <c r="CD121" s="913"/>
      <c r="CE121" s="913"/>
      <c r="CF121" s="907">
        <v>3.8</v>
      </c>
      <c r="CG121" s="908"/>
      <c r="CH121" s="908"/>
      <c r="CI121" s="908"/>
      <c r="CJ121" s="908"/>
      <c r="CK121" s="996"/>
      <c r="CL121" s="997"/>
      <c r="CM121" s="997"/>
      <c r="CN121" s="997"/>
      <c r="CO121" s="998"/>
      <c r="CP121" s="1006" t="s">
        <v>449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217194</v>
      </c>
      <c r="DR121" s="913"/>
      <c r="DS121" s="913"/>
      <c r="DT121" s="913"/>
      <c r="DU121" s="913"/>
      <c r="DV121" s="914">
        <v>3.8</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12112255</v>
      </c>
      <c r="BR122" s="987"/>
      <c r="BS122" s="987"/>
      <c r="BT122" s="987"/>
      <c r="BU122" s="987"/>
      <c r="BV122" s="987">
        <v>11833367</v>
      </c>
      <c r="BW122" s="987"/>
      <c r="BX122" s="987"/>
      <c r="BY122" s="987"/>
      <c r="BZ122" s="987"/>
      <c r="CA122" s="987">
        <v>11513100</v>
      </c>
      <c r="CB122" s="987"/>
      <c r="CC122" s="987"/>
      <c r="CD122" s="987"/>
      <c r="CE122" s="987"/>
      <c r="CF122" s="1004">
        <v>201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451</v>
      </c>
      <c r="BP123" s="992"/>
      <c r="BQ123" s="1050">
        <v>16540880</v>
      </c>
      <c r="BR123" s="1051"/>
      <c r="BS123" s="1051"/>
      <c r="BT123" s="1051"/>
      <c r="BU123" s="1051"/>
      <c r="BV123" s="1051">
        <v>16234252</v>
      </c>
      <c r="BW123" s="1051"/>
      <c r="BX123" s="1051"/>
      <c r="BY123" s="1051"/>
      <c r="BZ123" s="1051"/>
      <c r="CA123" s="1051">
        <v>15975558</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20.7</v>
      </c>
      <c r="BR124" s="1014"/>
      <c r="BS124" s="1014"/>
      <c r="BT124" s="1014"/>
      <c r="BU124" s="1014"/>
      <c r="BV124" s="1014">
        <v>20.7</v>
      </c>
      <c r="BW124" s="1014"/>
      <c r="BX124" s="1014"/>
      <c r="BY124" s="1014"/>
      <c r="BZ124" s="1014"/>
      <c r="CA124" s="1014">
        <v>19.8</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3835702</v>
      </c>
      <c r="DH124" s="973"/>
      <c r="DI124" s="973"/>
      <c r="DJ124" s="973"/>
      <c r="DK124" s="974"/>
      <c r="DL124" s="972">
        <v>3350652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28</v>
      </c>
      <c r="AB127" s="946"/>
      <c r="AC127" s="946"/>
      <c r="AD127" s="946"/>
      <c r="AE127" s="947"/>
      <c r="AF127" s="948">
        <v>18</v>
      </c>
      <c r="AG127" s="946"/>
      <c r="AH127" s="946"/>
      <c r="AI127" s="946"/>
      <c r="AJ127" s="947"/>
      <c r="AK127" s="948">
        <v>13</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20527</v>
      </c>
      <c r="AB128" s="1033"/>
      <c r="AC128" s="1033"/>
      <c r="AD128" s="1033"/>
      <c r="AE128" s="1034"/>
      <c r="AF128" s="1035">
        <v>23566</v>
      </c>
      <c r="AG128" s="1033"/>
      <c r="AH128" s="1033"/>
      <c r="AI128" s="1033"/>
      <c r="AJ128" s="1034"/>
      <c r="AK128" s="1035">
        <v>18075</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14.04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6912272</v>
      </c>
      <c r="AB129" s="946"/>
      <c r="AC129" s="946"/>
      <c r="AD129" s="946"/>
      <c r="AE129" s="947"/>
      <c r="AF129" s="948">
        <v>6932675</v>
      </c>
      <c r="AG129" s="946"/>
      <c r="AH129" s="946"/>
      <c r="AI129" s="946"/>
      <c r="AJ129" s="947"/>
      <c r="AK129" s="948">
        <v>7012773</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19.04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1301696</v>
      </c>
      <c r="AB130" s="946"/>
      <c r="AC130" s="946"/>
      <c r="AD130" s="946"/>
      <c r="AE130" s="947"/>
      <c r="AF130" s="948">
        <v>1321213</v>
      </c>
      <c r="AG130" s="946"/>
      <c r="AH130" s="946"/>
      <c r="AI130" s="946"/>
      <c r="AJ130" s="947"/>
      <c r="AK130" s="948">
        <v>1284386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5610576</v>
      </c>
      <c r="AB131" s="973"/>
      <c r="AC131" s="973"/>
      <c r="AD131" s="973"/>
      <c r="AE131" s="974"/>
      <c r="AF131" s="972">
        <v>5611462</v>
      </c>
      <c r="AG131" s="973"/>
      <c r="AH131" s="973"/>
      <c r="AI131" s="973"/>
      <c r="AJ131" s="974"/>
      <c r="AK131" s="972">
        <v>5728387</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19.8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9.5182027659999999</v>
      </c>
      <c r="AB132" s="1084"/>
      <c r="AC132" s="1084"/>
      <c r="AD132" s="1084"/>
      <c r="AE132" s="1085"/>
      <c r="AF132" s="1086">
        <v>9.6491787700000007</v>
      </c>
      <c r="AG132" s="1084"/>
      <c r="AH132" s="1084"/>
      <c r="AI132" s="1084"/>
      <c r="AJ132" s="1085"/>
      <c r="AK132" s="1086">
        <v>11.01247175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9.1</v>
      </c>
      <c r="AB133" s="1067"/>
      <c r="AC133" s="1067"/>
      <c r="AD133" s="1067"/>
      <c r="AE133" s="1068"/>
      <c r="AF133" s="1066">
        <v>9.3000000000000007</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5/2w1PQYeLsOaax/iroq3fV3kIYtw+lBpspHhMCHnmJ3/7ozO4hTr2ctOsaUbeZHyv9H+u7Qum6XW9VnzVRJw==" saltValue="0fGfgcDBv1sgqkn0elWP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8+a4Lu4NYuzwlVxMXfqOfPrEiUg6sGQf0HKpWf4VlnnNtoyqlQ8Ctv+S6plSxf3yzco3M7oBBCplFJFC379xQ==" saltValue="zgSR/qitkNMMNRE5Hl7PJ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Ycaa/t7X0dEOGNwyCtpzIb1hjJn32mRZq7sVhizW1QVT8tEbwRRET2nXbBhWEmO034IGmd8eNDou0Ng5XuKGQ==" saltValue="vuksQpYOfKduNifhQt4M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2274637</v>
      </c>
      <c r="AP9" s="262">
        <v>146864</v>
      </c>
      <c r="AQ9" s="263">
        <v>110873</v>
      </c>
      <c r="AR9" s="264">
        <v>32.5</v>
      </c>
    </row>
    <row r="10" spans="1:46" ht="13.5" customHeight="1" x14ac:dyDescent="0.2">
      <c r="A10" s="247"/>
      <c r="AK10" s="1103" t="s">
        <v>486</v>
      </c>
      <c r="AL10" s="1104"/>
      <c r="AM10" s="1104"/>
      <c r="AN10" s="1105"/>
      <c r="AO10" s="265">
        <v>225405</v>
      </c>
      <c r="AP10" s="265">
        <v>14554</v>
      </c>
      <c r="AQ10" s="266">
        <v>12701</v>
      </c>
      <c r="AR10" s="267">
        <v>14.6</v>
      </c>
    </row>
    <row r="11" spans="1:46" ht="13.5" customHeight="1" x14ac:dyDescent="0.2">
      <c r="A11" s="247"/>
      <c r="AK11" s="1103" t="s">
        <v>487</v>
      </c>
      <c r="AL11" s="1104"/>
      <c r="AM11" s="1104"/>
      <c r="AN11" s="1105"/>
      <c r="AO11" s="265">
        <v>34383</v>
      </c>
      <c r="AP11" s="265">
        <v>2220</v>
      </c>
      <c r="AQ11" s="266">
        <v>1473</v>
      </c>
      <c r="AR11" s="267">
        <v>50.7</v>
      </c>
    </row>
    <row r="12" spans="1:46" ht="13.5" customHeight="1" x14ac:dyDescent="0.2">
      <c r="A12" s="247"/>
      <c r="AK12" s="1103" t="s">
        <v>488</v>
      </c>
      <c r="AL12" s="1104"/>
      <c r="AM12" s="1104"/>
      <c r="AN12" s="1105"/>
      <c r="AO12" s="265" t="s">
        <v>489</v>
      </c>
      <c r="AP12" s="265" t="s">
        <v>489</v>
      </c>
      <c r="AQ12" s="266">
        <v>4</v>
      </c>
      <c r="AR12" s="267" t="s">
        <v>489</v>
      </c>
    </row>
    <row r="13" spans="1:46" ht="13.5" customHeight="1" x14ac:dyDescent="0.2">
      <c r="A13" s="247"/>
      <c r="AK13" s="1103" t="s">
        <v>490</v>
      </c>
      <c r="AL13" s="1104"/>
      <c r="AM13" s="1104"/>
      <c r="AN13" s="1105"/>
      <c r="AO13" s="265">
        <v>69307</v>
      </c>
      <c r="AP13" s="265">
        <v>4475</v>
      </c>
      <c r="AQ13" s="266">
        <v>3598</v>
      </c>
      <c r="AR13" s="267">
        <v>24.4</v>
      </c>
    </row>
    <row r="14" spans="1:46" ht="13.5" customHeight="1" x14ac:dyDescent="0.2">
      <c r="A14" s="247"/>
      <c r="AK14" s="1103" t="s">
        <v>491</v>
      </c>
      <c r="AL14" s="1104"/>
      <c r="AM14" s="1104"/>
      <c r="AN14" s="1105"/>
      <c r="AO14" s="265" t="s">
        <v>489</v>
      </c>
      <c r="AP14" s="265" t="s">
        <v>489</v>
      </c>
      <c r="AQ14" s="266">
        <v>2175</v>
      </c>
      <c r="AR14" s="267" t="s">
        <v>489</v>
      </c>
    </row>
    <row r="15" spans="1:46" ht="13.5" customHeight="1" x14ac:dyDescent="0.2">
      <c r="A15" s="247"/>
      <c r="AK15" s="1106" t="s">
        <v>492</v>
      </c>
      <c r="AL15" s="1107"/>
      <c r="AM15" s="1107"/>
      <c r="AN15" s="1108"/>
      <c r="AO15" s="265">
        <v>-98615</v>
      </c>
      <c r="AP15" s="265">
        <v>-6367</v>
      </c>
      <c r="AQ15" s="266">
        <v>-6566</v>
      </c>
      <c r="AR15" s="267">
        <v>-3</v>
      </c>
    </row>
    <row r="16" spans="1:46" ht="13" x14ac:dyDescent="0.2">
      <c r="A16" s="247"/>
      <c r="AK16" s="1106" t="s">
        <v>177</v>
      </c>
      <c r="AL16" s="1107"/>
      <c r="AM16" s="1107"/>
      <c r="AN16" s="1108"/>
      <c r="AO16" s="265">
        <v>2505117</v>
      </c>
      <c r="AP16" s="265">
        <v>161746</v>
      </c>
      <c r="AQ16" s="266">
        <v>124259</v>
      </c>
      <c r="AR16" s="267">
        <v>30.2</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12.53</v>
      </c>
      <c r="AP21" s="278">
        <v>10.18</v>
      </c>
      <c r="AQ21" s="279">
        <v>2.35</v>
      </c>
      <c r="AS21" s="280"/>
      <c r="AT21" s="276"/>
    </row>
    <row r="22" spans="1:46" s="248" customFormat="1" ht="13" x14ac:dyDescent="0.2">
      <c r="A22" s="276"/>
      <c r="AK22" s="1109" t="s">
        <v>498</v>
      </c>
      <c r="AL22" s="1110"/>
      <c r="AM22" s="1110"/>
      <c r="AN22" s="1111"/>
      <c r="AO22" s="281">
        <v>91.8</v>
      </c>
      <c r="AP22" s="282">
        <v>96.1</v>
      </c>
      <c r="AQ22" s="283">
        <v>-4.3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1338743</v>
      </c>
      <c r="AP32" s="291">
        <v>86437</v>
      </c>
      <c r="AQ32" s="292">
        <v>56040</v>
      </c>
      <c r="AR32" s="293">
        <v>54.2</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t="s">
        <v>489</v>
      </c>
      <c r="AR34" s="293" t="s">
        <v>489</v>
      </c>
    </row>
    <row r="35" spans="1:46" ht="27" customHeight="1" x14ac:dyDescent="0.2">
      <c r="A35" s="247"/>
      <c r="AK35" s="1117" t="s">
        <v>505</v>
      </c>
      <c r="AL35" s="1118"/>
      <c r="AM35" s="1118"/>
      <c r="AN35" s="1119"/>
      <c r="AO35" s="291">
        <v>576117</v>
      </c>
      <c r="AP35" s="291">
        <v>37198</v>
      </c>
      <c r="AQ35" s="292">
        <v>19608</v>
      </c>
      <c r="AR35" s="293">
        <v>89.7</v>
      </c>
    </row>
    <row r="36" spans="1:46" ht="27" customHeight="1" x14ac:dyDescent="0.2">
      <c r="A36" s="247"/>
      <c r="AK36" s="1117" t="s">
        <v>506</v>
      </c>
      <c r="AL36" s="1118"/>
      <c r="AM36" s="1118"/>
      <c r="AN36" s="1119"/>
      <c r="AO36" s="291">
        <v>18425</v>
      </c>
      <c r="AP36" s="291">
        <v>1190</v>
      </c>
      <c r="AQ36" s="292">
        <v>3090</v>
      </c>
      <c r="AR36" s="293">
        <v>-61.5</v>
      </c>
    </row>
    <row r="37" spans="1:46" ht="13.5" customHeight="1" x14ac:dyDescent="0.2">
      <c r="A37" s="247"/>
      <c r="AK37" s="1117" t="s">
        <v>507</v>
      </c>
      <c r="AL37" s="1118"/>
      <c r="AM37" s="1118"/>
      <c r="AN37" s="1119"/>
      <c r="AO37" s="291">
        <v>13</v>
      </c>
      <c r="AP37" s="291">
        <v>1</v>
      </c>
      <c r="AQ37" s="292">
        <v>590</v>
      </c>
      <c r="AR37" s="293">
        <v>-99.8</v>
      </c>
    </row>
    <row r="38" spans="1:46" ht="27" customHeight="1" x14ac:dyDescent="0.2">
      <c r="A38" s="247"/>
      <c r="AK38" s="1120" t="s">
        <v>508</v>
      </c>
      <c r="AL38" s="1121"/>
      <c r="AM38" s="1121"/>
      <c r="AN38" s="1122"/>
      <c r="AO38" s="294" t="s">
        <v>489</v>
      </c>
      <c r="AP38" s="294" t="s">
        <v>489</v>
      </c>
      <c r="AQ38" s="295">
        <v>10</v>
      </c>
      <c r="AR38" s="283" t="s">
        <v>489</v>
      </c>
      <c r="AS38" s="290"/>
    </row>
    <row r="39" spans="1:46" ht="13" x14ac:dyDescent="0.2">
      <c r="A39" s="247"/>
      <c r="AK39" s="1120" t="s">
        <v>509</v>
      </c>
      <c r="AL39" s="1121"/>
      <c r="AM39" s="1121"/>
      <c r="AN39" s="1122"/>
      <c r="AO39" s="291">
        <v>-18075</v>
      </c>
      <c r="AP39" s="291">
        <v>-1167</v>
      </c>
      <c r="AQ39" s="292">
        <v>-2093</v>
      </c>
      <c r="AR39" s="293">
        <v>-44.2</v>
      </c>
      <c r="AS39" s="290"/>
    </row>
    <row r="40" spans="1:46" ht="27" customHeight="1" x14ac:dyDescent="0.2">
      <c r="A40" s="247"/>
      <c r="AK40" s="1117" t="s">
        <v>510</v>
      </c>
      <c r="AL40" s="1118"/>
      <c r="AM40" s="1118"/>
      <c r="AN40" s="1119"/>
      <c r="AO40" s="291">
        <v>-1284386</v>
      </c>
      <c r="AP40" s="291">
        <v>-82928</v>
      </c>
      <c r="AQ40" s="292">
        <v>-52347</v>
      </c>
      <c r="AR40" s="293">
        <v>58.4</v>
      </c>
      <c r="AS40" s="290"/>
    </row>
    <row r="41" spans="1:46" ht="13" x14ac:dyDescent="0.2">
      <c r="A41" s="247"/>
      <c r="AK41" s="1123" t="s">
        <v>287</v>
      </c>
      <c r="AL41" s="1124"/>
      <c r="AM41" s="1124"/>
      <c r="AN41" s="1125"/>
      <c r="AO41" s="291">
        <v>630837</v>
      </c>
      <c r="AP41" s="291">
        <v>40731</v>
      </c>
      <c r="AQ41" s="292">
        <v>24899</v>
      </c>
      <c r="AR41" s="293">
        <v>63.6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1427950</v>
      </c>
      <c r="AN51" s="313">
        <v>85450</v>
      </c>
      <c r="AO51" s="314">
        <v>-8.4</v>
      </c>
      <c r="AP51" s="315">
        <v>84459</v>
      </c>
      <c r="AQ51" s="316">
        <v>1.6</v>
      </c>
      <c r="AR51" s="317">
        <v>-10</v>
      </c>
    </row>
    <row r="52" spans="1:44" ht="13" x14ac:dyDescent="0.2">
      <c r="A52" s="247"/>
      <c r="AK52" s="318"/>
      <c r="AL52" s="319" t="s">
        <v>520</v>
      </c>
      <c r="AM52" s="320">
        <v>772119</v>
      </c>
      <c r="AN52" s="321">
        <v>46204</v>
      </c>
      <c r="AO52" s="322">
        <v>-7</v>
      </c>
      <c r="AP52" s="323">
        <v>47314</v>
      </c>
      <c r="AQ52" s="324">
        <v>14.3</v>
      </c>
      <c r="AR52" s="325">
        <v>-21.3</v>
      </c>
    </row>
    <row r="53" spans="1:44" ht="13" x14ac:dyDescent="0.2">
      <c r="A53" s="247"/>
      <c r="AK53" s="303" t="s">
        <v>521</v>
      </c>
      <c r="AL53" s="304"/>
      <c r="AM53" s="312">
        <v>1923136</v>
      </c>
      <c r="AN53" s="313">
        <v>117179</v>
      </c>
      <c r="AO53" s="314">
        <v>37.1</v>
      </c>
      <c r="AP53" s="315">
        <v>74568</v>
      </c>
      <c r="AQ53" s="316">
        <v>-11.7</v>
      </c>
      <c r="AR53" s="317">
        <v>48.8</v>
      </c>
    </row>
    <row r="54" spans="1:44" ht="13" x14ac:dyDescent="0.2">
      <c r="A54" s="247"/>
      <c r="AK54" s="318"/>
      <c r="AL54" s="319" t="s">
        <v>520</v>
      </c>
      <c r="AM54" s="320">
        <v>1027470</v>
      </c>
      <c r="AN54" s="321">
        <v>62605</v>
      </c>
      <c r="AO54" s="322">
        <v>35.5</v>
      </c>
      <c r="AP54" s="323">
        <v>42558</v>
      </c>
      <c r="AQ54" s="324">
        <v>-10.1</v>
      </c>
      <c r="AR54" s="325">
        <v>45.6</v>
      </c>
    </row>
    <row r="55" spans="1:44" ht="13" x14ac:dyDescent="0.2">
      <c r="A55" s="247"/>
      <c r="AK55" s="303" t="s">
        <v>522</v>
      </c>
      <c r="AL55" s="304"/>
      <c r="AM55" s="312">
        <v>1678950</v>
      </c>
      <c r="AN55" s="313">
        <v>104198</v>
      </c>
      <c r="AO55" s="314">
        <v>-11.1</v>
      </c>
      <c r="AP55" s="315">
        <v>73693</v>
      </c>
      <c r="AQ55" s="316">
        <v>-1.2</v>
      </c>
      <c r="AR55" s="317">
        <v>-9.9</v>
      </c>
    </row>
    <row r="56" spans="1:44" ht="13" x14ac:dyDescent="0.2">
      <c r="A56" s="247"/>
      <c r="AK56" s="318"/>
      <c r="AL56" s="319" t="s">
        <v>520</v>
      </c>
      <c r="AM56" s="320">
        <v>767444</v>
      </c>
      <c r="AN56" s="321">
        <v>47629</v>
      </c>
      <c r="AO56" s="322">
        <v>-23.9</v>
      </c>
      <c r="AP56" s="323">
        <v>44203</v>
      </c>
      <c r="AQ56" s="324">
        <v>3.9</v>
      </c>
      <c r="AR56" s="325">
        <v>-27.8</v>
      </c>
    </row>
    <row r="57" spans="1:44" ht="13" x14ac:dyDescent="0.2">
      <c r="A57" s="247"/>
      <c r="AK57" s="303" t="s">
        <v>523</v>
      </c>
      <c r="AL57" s="304"/>
      <c r="AM57" s="312">
        <v>1752099</v>
      </c>
      <c r="AN57" s="313">
        <v>111259</v>
      </c>
      <c r="AO57" s="314">
        <v>6.8</v>
      </c>
      <c r="AP57" s="315">
        <v>79401</v>
      </c>
      <c r="AQ57" s="316">
        <v>7.7</v>
      </c>
      <c r="AR57" s="317">
        <v>-0.9</v>
      </c>
    </row>
    <row r="58" spans="1:44" ht="13" x14ac:dyDescent="0.2">
      <c r="A58" s="247"/>
      <c r="AK58" s="318"/>
      <c r="AL58" s="319" t="s">
        <v>520</v>
      </c>
      <c r="AM58" s="320">
        <v>936383</v>
      </c>
      <c r="AN58" s="321">
        <v>59460</v>
      </c>
      <c r="AO58" s="322">
        <v>24.8</v>
      </c>
      <c r="AP58" s="323">
        <v>49347</v>
      </c>
      <c r="AQ58" s="324">
        <v>11.6</v>
      </c>
      <c r="AR58" s="325">
        <v>13.2</v>
      </c>
    </row>
    <row r="59" spans="1:44" ht="13" x14ac:dyDescent="0.2">
      <c r="A59" s="247"/>
      <c r="AK59" s="303" t="s">
        <v>524</v>
      </c>
      <c r="AL59" s="304"/>
      <c r="AM59" s="312">
        <v>1434188</v>
      </c>
      <c r="AN59" s="313">
        <v>92600</v>
      </c>
      <c r="AO59" s="314">
        <v>-16.8</v>
      </c>
      <c r="AP59" s="315">
        <v>87379</v>
      </c>
      <c r="AQ59" s="316">
        <v>10</v>
      </c>
      <c r="AR59" s="317">
        <v>-26.8</v>
      </c>
    </row>
    <row r="60" spans="1:44" ht="13" x14ac:dyDescent="0.2">
      <c r="A60" s="247"/>
      <c r="AK60" s="318"/>
      <c r="AL60" s="319" t="s">
        <v>520</v>
      </c>
      <c r="AM60" s="320">
        <v>997528</v>
      </c>
      <c r="AN60" s="321">
        <v>64407</v>
      </c>
      <c r="AO60" s="322">
        <v>8.3000000000000007</v>
      </c>
      <c r="AP60" s="323">
        <v>55855</v>
      </c>
      <c r="AQ60" s="324">
        <v>13.2</v>
      </c>
      <c r="AR60" s="325">
        <v>-4.9000000000000004</v>
      </c>
    </row>
    <row r="61" spans="1:44" ht="13" x14ac:dyDescent="0.2">
      <c r="A61" s="247"/>
      <c r="AK61" s="303" t="s">
        <v>525</v>
      </c>
      <c r="AL61" s="326"/>
      <c r="AM61" s="312">
        <v>1643265</v>
      </c>
      <c r="AN61" s="313">
        <v>102137</v>
      </c>
      <c r="AO61" s="314">
        <v>1.5</v>
      </c>
      <c r="AP61" s="315">
        <v>79900</v>
      </c>
      <c r="AQ61" s="327">
        <v>1.3</v>
      </c>
      <c r="AR61" s="317">
        <v>0.2</v>
      </c>
    </row>
    <row r="62" spans="1:44" ht="13" x14ac:dyDescent="0.2">
      <c r="A62" s="247"/>
      <c r="AK62" s="318"/>
      <c r="AL62" s="319" t="s">
        <v>520</v>
      </c>
      <c r="AM62" s="320">
        <v>900189</v>
      </c>
      <c r="AN62" s="321">
        <v>56061</v>
      </c>
      <c r="AO62" s="322">
        <v>7.5</v>
      </c>
      <c r="AP62" s="323">
        <v>47855</v>
      </c>
      <c r="AQ62" s="324">
        <v>6.6</v>
      </c>
      <c r="AR62" s="325">
        <v>0.9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ywJZvTfleY2QDrv8ccOeTn3zBUxfELVTQPzOKyiuO0KMi9Ye1B8w9+yiGsvxNoinP4TuOLV/TfJBgaOjyWc01A==" saltValue="U2qGRHiDR60clw9u/swO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gsm2X13bCKQ1oAGNRlB5kXSKJSyDM97nF5jHGNoVnxVSW2RC+tuuBaXNUrTZulB3NEWJrVwYq4LzKKH6+aQPaw==" saltValue="9v8+7IGZlEHYcaAUR7gP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CqAGtDl/+EdowgeCCrixfxVlxUuq/EFBMIdITZAZylYWgeqZy+JvDBjl7dTXQPshZYeYcvyD07j9Rw0yV8qt3g==" saltValue="iGehdOB9pIcYVOF+ybpB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48.78</v>
      </c>
      <c r="G47" s="12">
        <v>46.87</v>
      </c>
      <c r="H47" s="12">
        <v>47.76</v>
      </c>
      <c r="I47" s="12">
        <v>46.21</v>
      </c>
      <c r="J47" s="13">
        <v>45.72</v>
      </c>
    </row>
    <row r="48" spans="2:10" ht="57.75" customHeight="1" x14ac:dyDescent="0.2">
      <c r="B48" s="14"/>
      <c r="C48" s="1128" t="s">
        <v>4</v>
      </c>
      <c r="D48" s="1128"/>
      <c r="E48" s="1129"/>
      <c r="F48" s="15">
        <v>10.42</v>
      </c>
      <c r="G48" s="16">
        <v>13.96</v>
      </c>
      <c r="H48" s="16">
        <v>13.91</v>
      </c>
      <c r="I48" s="16">
        <v>13.12</v>
      </c>
      <c r="J48" s="17">
        <v>11.56</v>
      </c>
    </row>
    <row r="49" spans="2:10" ht="57.75" customHeight="1" thickBot="1" x14ac:dyDescent="0.25">
      <c r="B49" s="18"/>
      <c r="C49" s="1130" t="s">
        <v>5</v>
      </c>
      <c r="D49" s="1130"/>
      <c r="E49" s="1131"/>
      <c r="F49" s="19">
        <v>1.7</v>
      </c>
      <c r="G49" s="20">
        <v>4</v>
      </c>
      <c r="H49" s="20" t="s">
        <v>532</v>
      </c>
      <c r="I49" s="20" t="s">
        <v>533</v>
      </c>
      <c r="J49" s="21" t="s">
        <v>534</v>
      </c>
    </row>
    <row r="50" spans="2:10" ht="13" x14ac:dyDescent="0.2"/>
  </sheetData>
  <sheetProtection algorithmName="SHA-512" hashValue="2+w1Ngn/MlG+2aKHpKsWBrkUMX6JugMW0OHteaWDY3HxR7NFNu2IzqGvjx+thMYCFlQ268hiudNRFt8GcYVWyw==" saltValue="0AXp2vqfCiLVkJ6oFZL1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西尾 尚己</cp:lastModifiedBy>
  <cp:lastPrinted>2026-03-06T01:33:20Z</cp:lastPrinted>
  <dcterms:created xsi:type="dcterms:W3CDTF">2026-02-23T08:13:59Z</dcterms:created>
  <dcterms:modified xsi:type="dcterms:W3CDTF">2026-03-17T00:33:24Z</dcterms:modified>
  <cp:category/>
</cp:coreProperties>
</file>